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348" yWindow="36" windowWidth="12768" windowHeight="12840"/>
  </bookViews>
  <sheets>
    <sheet name="Для розрахунків" sheetId="5" r:id="rId1"/>
    <sheet name="ГОТОВИЙ ЗВІТ" sheetId="6" r:id="rId2"/>
  </sheets>
  <definedNames>
    <definedName name="_xlnm.Print_Area" localSheetId="1">'ГОТОВИЙ ЗВІТ'!$A$1:$AO$96</definedName>
    <definedName name="_xlnm.Print_Area" localSheetId="0">'Для розрахунків'!$A$1:$AO$96</definedName>
  </definedNames>
  <calcPr calcId="125725"/>
</workbook>
</file>

<file path=xl/calcChain.xml><?xml version="1.0" encoding="utf-8"?>
<calcChain xmlns="http://schemas.openxmlformats.org/spreadsheetml/2006/main">
  <c r="Q16" i="6"/>
  <c r="J16"/>
  <c r="Y71"/>
  <c r="R71"/>
  <c r="AI92"/>
  <c r="AI89"/>
  <c r="U92"/>
  <c r="U89"/>
  <c r="AI84" i="5"/>
  <c r="AA84"/>
  <c r="AI51" i="6"/>
  <c r="AO51"/>
  <c r="AH51"/>
  <c r="AG51"/>
  <c r="AA51"/>
  <c r="Z51"/>
  <c r="AI86"/>
  <c r="AA86"/>
  <c r="AI84"/>
  <c r="AA84"/>
  <c r="AI83"/>
  <c r="AA83"/>
  <c r="AI82"/>
  <c r="AA82"/>
  <c r="AI81"/>
  <c r="AA81"/>
  <c r="AI52"/>
  <c r="AA52"/>
  <c r="AI24"/>
  <c r="AA24"/>
  <c r="AH79"/>
  <c r="AH78"/>
  <c r="AH77"/>
  <c r="AH67"/>
  <c r="AH65"/>
  <c r="AH64"/>
  <c r="AH63"/>
  <c r="AH62"/>
  <c r="AH61"/>
  <c r="AH60"/>
  <c r="AH59"/>
  <c r="AH58"/>
  <c r="AH56"/>
  <c r="AH54"/>
  <c r="AH50"/>
  <c r="AH49"/>
  <c r="AH48"/>
  <c r="AH42"/>
  <c r="AH40"/>
  <c r="AH39"/>
  <c r="AH38"/>
  <c r="AH37"/>
  <c r="AH36"/>
  <c r="AH35"/>
  <c r="AH34"/>
  <c r="AH33"/>
  <c r="AH32"/>
  <c r="AH31"/>
  <c r="AH30"/>
  <c r="AH27"/>
  <c r="AH26"/>
  <c r="AH25"/>
  <c r="AH23"/>
  <c r="AH21"/>
  <c r="Z79"/>
  <c r="Z78"/>
  <c r="Z77"/>
  <c r="Z67"/>
  <c r="Z65"/>
  <c r="Z64"/>
  <c r="Z63"/>
  <c r="Z62"/>
  <c r="Z61"/>
  <c r="Z60"/>
  <c r="Z59"/>
  <c r="Z58"/>
  <c r="Z56"/>
  <c r="Z54"/>
  <c r="Z50"/>
  <c r="Z49"/>
  <c r="Z48"/>
  <c r="Z42"/>
  <c r="Z40"/>
  <c r="Z39"/>
  <c r="Z38"/>
  <c r="Z37"/>
  <c r="Z36"/>
  <c r="Z35"/>
  <c r="Z34"/>
  <c r="Z33"/>
  <c r="Z32"/>
  <c r="Z31"/>
  <c r="Z30"/>
  <c r="Z27"/>
  <c r="Z26"/>
  <c r="Z25"/>
  <c r="Z23"/>
  <c r="Z21"/>
  <c r="AL6"/>
  <c r="AI6"/>
  <c r="AI10"/>
  <c r="AI9"/>
  <c r="AI8"/>
  <c r="AI7"/>
  <c r="N11"/>
  <c r="N10"/>
  <c r="J9"/>
  <c r="E8"/>
  <c r="G7"/>
  <c r="AH80" i="5"/>
  <c r="AH85"/>
  <c r="AI87" s="1"/>
  <c r="Z80"/>
  <c r="Z80" i="6" s="1"/>
  <c r="Z66" i="5"/>
  <c r="Z66" i="6" s="1"/>
  <c r="Z53" i="5"/>
  <c r="AH66"/>
  <c r="AH66" i="6" s="1"/>
  <c r="AH53" i="5"/>
  <c r="AH41"/>
  <c r="AH41" i="6" s="1"/>
  <c r="Z41" i="5"/>
  <c r="Z41" i="6" s="1"/>
  <c r="AH22" i="5"/>
  <c r="AH28" s="1"/>
  <c r="Z22"/>
  <c r="Z28" s="1"/>
  <c r="AH80" i="6"/>
  <c r="Z68" i="5" l="1"/>
  <c r="Z68" i="6" s="1"/>
  <c r="AH68" i="5"/>
  <c r="AH68" i="6" s="1"/>
  <c r="AH53"/>
  <c r="Z53"/>
  <c r="AH43" i="5"/>
  <c r="AH43" i="6" s="1"/>
  <c r="AH28"/>
  <c r="AH22"/>
  <c r="AI87"/>
  <c r="AO87"/>
  <c r="AH87"/>
  <c r="AH85"/>
  <c r="Z85" i="5"/>
  <c r="Z43"/>
  <c r="Z43" i="6" s="1"/>
  <c r="Z28"/>
  <c r="Z22"/>
  <c r="AA87" i="5" l="1"/>
  <c r="Z85" i="6"/>
  <c r="Z87" l="1"/>
  <c r="AG87"/>
  <c r="AA87"/>
</calcChain>
</file>

<file path=xl/sharedStrings.xml><?xml version="1.0" encoding="utf-8"?>
<sst xmlns="http://schemas.openxmlformats.org/spreadsheetml/2006/main" count="386" uniqueCount="164">
  <si>
    <t>ФІНАНСОВИЙ ЗВІТ</t>
  </si>
  <si>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</si>
  <si>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</si>
  <si>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</si>
  <si>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</si>
  <si>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</si>
  <si>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</si>
  <si>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</si>
  <si>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Вид економічної діяльності</t>
  </si>
  <si>
    <t>за КВЕД</t>
  </si>
  <si>
    <t>1. Баланс</t>
  </si>
  <si>
    <t>Код за ДКУД  </t>
  </si>
  <si>
    <t>Актив</t>
  </si>
  <si>
    <t>На початок звітного року</t>
  </si>
  <si>
    <t>I. Необоротні активи</t>
  </si>
  <si>
    <t>Основні засоби:</t>
  </si>
  <si>
    <t>первісна вартість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</si>
  <si>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</si>
  <si>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</si>
  <si>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</si>
  <si>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</si>
  <si>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Поточні біологічні активи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</si>
  <si>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</si>
  <si>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</si>
  <si>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</si>
  <si>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Інші оборотні активи</t>
  </si>
  <si>
    <t>Усього за розділом II</t>
  </si>
  <si>
    <t>Баланс</t>
  </si>
  <si>
    <t>Пасив</t>
  </si>
  <si>
    <t>I. Власний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</si>
  <si>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</si>
  <si>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</si>
  <si>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</si>
  <si>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</si>
  <si>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Короткострокові кредити банків</t>
  </si>
  <si>
    <t>2. Звіт про фінансові результати</t>
  </si>
  <si>
    <t>Стаття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</si>
  <si>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</si>
  <si>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</si>
  <si>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</si>
  <si>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</si>
  <si>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</si>
  <si>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Податок на прибуток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</si>
  <si>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</si>
  <si>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</si>
  <si>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</si>
  <si>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</si>
  <si>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Форма N 1-м</t>
  </si>
  <si>
    <t>Керівник</t>
  </si>
  <si>
    <t>Головний бухгалтер</t>
  </si>
  <si>
    <t>(ініціали, прізвище)</t>
  </si>
  <si>
    <t>(підпис)</t>
  </si>
  <si>
    <t>2</t>
  </si>
  <si>
    <t>За звітний період</t>
  </si>
  <si>
    <t xml:space="preserve">Форма N 2-м </t>
  </si>
  <si>
    <t xml:space="preserve">суб'єкта малого підприємництва </t>
  </si>
  <si>
    <t>Незавершені капітальні інвестиції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</si>
  <si>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</si>
  <si>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</si>
  <si>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</si>
  <si>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</si>
  <si>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</si>
  <si>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</si>
  <si>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</si>
  <si>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</si>
  <si>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</si>
  <si>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</si>
  <si>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</si>
  <si>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</si>
  <si>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</si>
  <si>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</si>
  <si>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</si>
  <si>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</si>
  <si>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</si>
  <si>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</si>
  <si>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</si>
  <si>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</si>
  <si>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</si>
  <si>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</si>
  <si>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</si>
  <si>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</si>
  <si>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</si>
  <si>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</si>
  <si>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</si>
  <si>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</si>
  <si>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</si>
  <si>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</si>
  <si>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</si>
  <si>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</si>
  <si>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</si>
  <si>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</si>
  <si>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</si>
  <si>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</si>
  <si>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</si>
  <si>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</si>
  <si>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</si>
  <si>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</si>
  <si>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</si>
  <si>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</si>
  <si>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</si>
  <si>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</si>
  <si>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</si>
  <si>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</si>
  <si>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</si>
  <si>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</si>
  <si>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</si>
  <si>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</si>
  <si>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</si>
  <si>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</si>
  <si>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</si>
  <si>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</si>
  <si>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</si>
  <si>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</si>
  <si>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</si>
  <si>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</si>
  <si>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</si>
  <si>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</si>
  <si>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</si>
  <si>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</si>
  <si>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</si>
  <si>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</si>
  <si>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</si>
  <si>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</si>
  <si>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</si>
  <si>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</si>
  <si>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</si>
  <si>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</si>
  <si>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</si>
  <si>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</si>
  <si>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</si>
  <si>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</si>
  <si>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</si>
  <si>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</si>
  <si>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</si>
  <si>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III. Необоротні активи, утримувані для продажу, та 
групи вибуття</t>
  </si>
  <si>
    <t>Додаток 1
до Положення (стандарту) бухгалтерського обліку 
25 "Фінансовий звіт суб'єкта малого підприємництва"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</si>
  <si>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</si>
  <si>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</si>
  <si>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</si>
  <si>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</si>
  <si>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</si>
  <si>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(</t>
  </si>
  <si>
    <t>)</t>
  </si>
  <si>
    <t>Усього за розділом III</t>
  </si>
  <si>
    <t>20</t>
  </si>
  <si>
    <t xml:space="preserve">на </t>
  </si>
  <si>
    <t>р.</t>
  </si>
  <si>
    <t xml:space="preserve">за </t>
  </si>
  <si>
    <t>Фінансовий результат до оподаткування (2280 - 2285)</t>
  </si>
  <si>
    <t>КП "Спецсервіс-Кременчук"</t>
  </si>
  <si>
    <t>32275620</t>
  </si>
  <si>
    <t>Полтавська</t>
  </si>
  <si>
    <t>Комунальне підприємство</t>
  </si>
  <si>
    <t>150</t>
  </si>
  <si>
    <t>Інші види діяльності з прибирання</t>
  </si>
  <si>
    <t>37</t>
  </si>
  <si>
    <t>вул.Горького, 48/75, м.Кременчук, Полтавська обл., 39617</t>
  </si>
  <si>
    <t>81.29</t>
  </si>
  <si>
    <t>В.Б.Бардаков</t>
  </si>
  <si>
    <t>Т.Г.Тесля</t>
  </si>
  <si>
    <t>5310400000</t>
  </si>
  <si>
    <t>19</t>
  </si>
  <si>
    <t>1 квартал</t>
  </si>
  <si>
    <t>31 березня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</si>
</sst>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9"/>
      <color indexed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55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/>
    <xf numFmtId="0" fontId="1" fillId="0" borderId="0" xfId="0" applyNumberFormat="1" applyFont="1" applyBorder="1"/>
    <xf numFmtId="0" fontId="1" fillId="0" borderId="1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vertical="center"/>
    </xf>
    <xf numFmtId="0" fontId="1" fillId="3" borderId="3" xfId="0" applyNumberFormat="1" applyFont="1" applyFill="1" applyBorder="1" applyAlignment="1">
      <alignment vertical="center"/>
    </xf>
    <xf numFmtId="49" fontId="4" fillId="0" borderId="0" xfId="0" applyNumberFormat="1" applyFont="1" applyAlignment="1"/>
    <xf numFmtId="49" fontId="4" fillId="0" borderId="0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 applyProtection="1">
      <protection hidden="1"/>
    </xf>
    <xf numFmtId="49" fontId="1" fillId="0" borderId="0" xfId="0" applyNumberFormat="1" applyFont="1" applyBorder="1" applyAlignment="1" applyProtection="1">
      <alignment wrapText="1"/>
      <protection hidden="1"/>
    </xf>
    <xf numFmtId="49" fontId="1" fillId="0" borderId="0" xfId="0" applyNumberFormat="1" applyFont="1" applyProtection="1">
      <protection hidden="1"/>
    </xf>
    <xf numFmtId="49" fontId="1" fillId="0" borderId="0" xfId="0" applyNumberFormat="1" applyFont="1" applyBorder="1" applyAlignment="1" applyProtection="1">
      <alignment horizontal="center" wrapText="1"/>
      <protection hidden="1"/>
    </xf>
    <xf numFmtId="49" fontId="2" fillId="0" borderId="0" xfId="0" applyNumberFormat="1" applyFont="1" applyBorder="1" applyAlignment="1" applyProtection="1">
      <alignment wrapText="1"/>
      <protection hidden="1"/>
    </xf>
    <xf numFmtId="49" fontId="1" fillId="0" borderId="0" xfId="0" applyNumberFormat="1" applyFont="1" applyBorder="1" applyAlignment="1" applyProtection="1">
      <alignment horizontal="center"/>
      <protection hidden="1"/>
    </xf>
    <xf numFmtId="0" fontId="1" fillId="0" borderId="1" xfId="0" applyNumberFormat="1" applyFont="1" applyBorder="1" applyAlignment="1" applyProtection="1">
      <alignment horizontal="center"/>
      <protection hidden="1"/>
    </xf>
    <xf numFmtId="49" fontId="1" fillId="0" borderId="0" xfId="0" applyNumberFormat="1" applyFont="1" applyBorder="1" applyAlignment="1" applyProtection="1">
      <alignment horizontal="justify" wrapText="1"/>
      <protection hidden="1"/>
    </xf>
    <xf numFmtId="49" fontId="1" fillId="0" borderId="0" xfId="0" applyNumberFormat="1" applyFont="1" applyBorder="1" applyAlignment="1" applyProtection="1">
      <alignment horizontal="left"/>
      <protection hidden="1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4" fillId="0" borderId="0" xfId="0" applyNumberFormat="1" applyFont="1" applyAlignment="1" applyProtection="1">
      <protection hidden="1"/>
    </xf>
    <xf numFmtId="49" fontId="1" fillId="0" borderId="0" xfId="0" applyNumberFormat="1" applyFont="1" applyBorder="1" applyAlignment="1" applyProtection="1">
      <alignment horizontal="right" vertical="top" wrapText="1"/>
      <protection hidden="1"/>
    </xf>
    <xf numFmtId="0" fontId="1" fillId="0" borderId="2" xfId="0" applyNumberFormat="1" applyFont="1" applyBorder="1" applyAlignment="1" applyProtection="1">
      <alignment horizontal="center" vertical="center"/>
      <protection hidden="1"/>
    </xf>
    <xf numFmtId="0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3" xfId="0" applyNumberFormat="1" applyFont="1" applyBorder="1" applyAlignment="1" applyProtection="1">
      <alignment horizontal="center" vertical="center"/>
      <protection hidden="1"/>
    </xf>
    <xf numFmtId="49" fontId="4" fillId="0" borderId="0" xfId="0" applyNumberFormat="1" applyFont="1" applyBorder="1" applyAlignment="1" applyProtection="1">
      <alignment wrapText="1"/>
      <protection hidden="1"/>
    </xf>
    <xf numFmtId="49" fontId="4" fillId="0" borderId="0" xfId="0" applyNumberFormat="1" applyFont="1" applyBorder="1" applyAlignment="1" applyProtection="1">
      <alignment horizontal="center" vertical="center" wrapText="1"/>
      <protection hidden="1"/>
    </xf>
    <xf numFmtId="0" fontId="1" fillId="0" borderId="0" xfId="0" applyNumberFormat="1" applyFont="1" applyBorder="1" applyAlignment="1" applyProtection="1">
      <protection hidden="1"/>
    </xf>
    <xf numFmtId="0" fontId="1" fillId="0" borderId="0" xfId="0" applyNumberFormat="1" applyFont="1" applyBorder="1" applyProtection="1">
      <protection hidden="1"/>
    </xf>
    <xf numFmtId="0" fontId="1" fillId="0" borderId="5" xfId="0" applyNumberFormat="1" applyFont="1" applyBorder="1" applyAlignment="1" applyProtection="1">
      <alignment horizontal="center" vertical="center"/>
      <protection hidden="1"/>
    </xf>
    <xf numFmtId="0" fontId="1" fillId="0" borderId="6" xfId="0" applyNumberFormat="1" applyFont="1" applyBorder="1" applyAlignment="1" applyProtection="1">
      <alignment horizontal="center" vertical="center"/>
      <protection hidden="1"/>
    </xf>
    <xf numFmtId="49" fontId="4" fillId="0" borderId="0" xfId="0" applyNumberFormat="1" applyFont="1" applyFill="1" applyBorder="1" applyAlignment="1" applyProtection="1">
      <alignment horizontal="center"/>
      <protection hidden="1"/>
    </xf>
    <xf numFmtId="49" fontId="4" fillId="0" borderId="0" xfId="0" applyNumberFormat="1" applyFont="1" applyFill="1" applyBorder="1" applyAlignment="1" applyProtection="1">
      <alignment horizontal="right" vertical="center"/>
      <protection hidden="1"/>
    </xf>
    <xf numFmtId="49" fontId="4" fillId="0" borderId="4" xfId="0" applyNumberFormat="1" applyFont="1" applyFill="1" applyBorder="1" applyAlignment="1" applyProtection="1">
      <alignment horizontal="center"/>
      <protection hidden="1"/>
    </xf>
    <xf numFmtId="49" fontId="1" fillId="0" borderId="0" xfId="0" applyNumberFormat="1" applyFont="1" applyFill="1" applyBorder="1" applyAlignment="1" applyProtection="1">
      <alignment horizontal="right"/>
      <protection hidden="1"/>
    </xf>
    <xf numFmtId="49" fontId="1" fillId="0" borderId="0" xfId="0" applyNumberFormat="1" applyFont="1" applyFill="1" applyBorder="1" applyAlignment="1" applyProtection="1">
      <protection hidden="1"/>
    </xf>
    <xf numFmtId="49" fontId="1" fillId="0" borderId="0" xfId="0" applyNumberFormat="1" applyFont="1" applyFill="1" applyBorder="1" applyAlignment="1" applyProtection="1">
      <alignment horizontal="center" wrapText="1"/>
      <protection hidden="1"/>
    </xf>
    <xf numFmtId="49" fontId="1" fillId="0" borderId="0" xfId="0" applyNumberFormat="1" applyFont="1" applyFill="1" applyBorder="1" applyAlignment="1" applyProtection="1">
      <alignment horizontal="center"/>
      <protection hidden="1"/>
    </xf>
    <xf numFmtId="49" fontId="1" fillId="0" borderId="0" xfId="0" applyNumberFormat="1" applyFont="1" applyFill="1" applyBorder="1" applyProtection="1">
      <protection hidden="1"/>
    </xf>
    <xf numFmtId="49" fontId="5" fillId="0" borderId="0" xfId="0" applyNumberFormat="1" applyFont="1" applyBorder="1" applyAlignment="1" applyProtection="1">
      <protection hidden="1"/>
    </xf>
    <xf numFmtId="49" fontId="5" fillId="0" borderId="0" xfId="0" applyNumberFormat="1" applyFont="1" applyBorder="1" applyAlignment="1" applyProtection="1">
      <alignment horizontal="center" wrapText="1"/>
      <protection hidden="1"/>
    </xf>
    <xf numFmtId="49" fontId="5" fillId="0" borderId="0" xfId="0" applyNumberFormat="1" applyFont="1" applyBorder="1" applyAlignment="1" applyProtection="1">
      <alignment horizontal="center"/>
      <protection hidden="1"/>
    </xf>
    <xf numFmtId="49" fontId="1" fillId="0" borderId="0" xfId="0" applyNumberFormat="1" applyFont="1" applyBorder="1" applyAlignment="1"/>
    <xf numFmtId="49" fontId="6" fillId="0" borderId="10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justify" wrapText="1"/>
    </xf>
    <xf numFmtId="49" fontId="1" fillId="0" borderId="7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4" fillId="0" borderId="2" xfId="0" applyNumberFormat="1" applyFont="1" applyBorder="1" applyAlignment="1">
      <alignment wrapText="1"/>
    </xf>
    <xf numFmtId="49" fontId="1" fillId="0" borderId="7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wrapText="1"/>
    </xf>
    <xf numFmtId="49" fontId="1" fillId="0" borderId="0" xfId="0" applyNumberFormat="1" applyFont="1" applyBorder="1" applyAlignment="1"/>
    <xf numFmtId="49" fontId="1" fillId="0" borderId="4" xfId="0" applyNumberFormat="1" applyFont="1" applyBorder="1" applyAlignment="1"/>
    <xf numFmtId="49" fontId="1" fillId="0" borderId="4" xfId="0" applyNumberFormat="1" applyFont="1" applyBorder="1"/>
    <xf numFmtId="49" fontId="1" fillId="0" borderId="0" xfId="0" applyNumberFormat="1" applyFont="1"/>
    <xf numFmtId="49" fontId="1" fillId="0" borderId="5" xfId="0" applyNumberFormat="1" applyFont="1" applyBorder="1" applyAlignment="1">
      <alignment horizontal="left" wrapText="1" indent="1"/>
    </xf>
    <xf numFmtId="49" fontId="1" fillId="0" borderId="4" xfId="0" applyNumberFormat="1" applyFont="1" applyBorder="1" applyAlignment="1">
      <alignment horizontal="left" wrapText="1" indent="1"/>
    </xf>
    <xf numFmtId="49" fontId="1" fillId="0" borderId="6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9" xfId="0" applyNumberFormat="1" applyFont="1" applyBorder="1"/>
    <xf numFmtId="49" fontId="1" fillId="0" borderId="10" xfId="0" applyNumberFormat="1" applyFont="1" applyBorder="1"/>
    <xf numFmtId="49" fontId="1" fillId="0" borderId="11" xfId="0" applyNumberFormat="1" applyFont="1" applyBorder="1"/>
    <xf numFmtId="0" fontId="1" fillId="3" borderId="1" xfId="0" applyNumberFormat="1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/>
    </xf>
    <xf numFmtId="0" fontId="8" fillId="0" borderId="0" xfId="1" quotePrefix="1" applyFont="1" applyFill="1" applyAlignment="1">
      <alignment horizontal="justify" vertical="top" wrapText="1"/>
    </xf>
    <xf numFmtId="0" fontId="1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wrapText="1"/>
    </xf>
    <xf numFmtId="164" fontId="1" fillId="3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left" wrapText="1" indent="1"/>
    </xf>
    <xf numFmtId="49" fontId="1" fillId="0" borderId="7" xfId="0" applyNumberFormat="1" applyFont="1" applyBorder="1" applyAlignment="1">
      <alignment horizontal="left" wrapText="1" indent="1"/>
    </xf>
    <xf numFmtId="49" fontId="1" fillId="0" borderId="3" xfId="0" applyNumberFormat="1" applyFont="1" applyBorder="1" applyAlignment="1">
      <alignment horizontal="left" wrapText="1" indent="1"/>
    </xf>
    <xf numFmtId="164" fontId="1" fillId="0" borderId="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wrapText="1" indent="2"/>
    </xf>
    <xf numFmtId="49" fontId="1" fillId="0" borderId="1" xfId="0" applyNumberFormat="1" applyFont="1" applyBorder="1" applyAlignment="1">
      <alignment horizontal="left" wrapText="1" indent="1"/>
    </xf>
    <xf numFmtId="49" fontId="1" fillId="0" borderId="9" xfId="0" applyNumberFormat="1" applyFont="1" applyBorder="1" applyAlignment="1">
      <alignment wrapText="1"/>
    </xf>
    <xf numFmtId="49" fontId="1" fillId="0" borderId="10" xfId="0" applyNumberFormat="1" applyFont="1" applyBorder="1" applyAlignment="1">
      <alignment wrapText="1"/>
    </xf>
    <xf numFmtId="49" fontId="1" fillId="0" borderId="11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 applyProtection="1">
      <protection hidden="1"/>
    </xf>
    <xf numFmtId="49" fontId="1" fillId="0" borderId="4" xfId="0" applyNumberFormat="1" applyFont="1" applyBorder="1" applyAlignment="1" applyProtection="1">
      <protection hidden="1"/>
    </xf>
    <xf numFmtId="0" fontId="1" fillId="0" borderId="4" xfId="0" applyNumberFormat="1" applyFont="1" applyBorder="1" applyAlignment="1" applyProtection="1">
      <protection hidden="1"/>
    </xf>
    <xf numFmtId="49" fontId="1" fillId="0" borderId="4" xfId="0" applyNumberFormat="1" applyFont="1" applyBorder="1" applyProtection="1">
      <protection hidden="1"/>
    </xf>
    <xf numFmtId="0" fontId="1" fillId="0" borderId="4" xfId="0" applyNumberFormat="1" applyFont="1" applyBorder="1" applyProtection="1">
      <protection hidden="1"/>
    </xf>
    <xf numFmtId="49" fontId="6" fillId="0" borderId="10" xfId="0" applyNumberFormat="1" applyFont="1" applyBorder="1" applyAlignment="1" applyProtection="1">
      <alignment horizontal="center" vertical="top"/>
      <protection hidden="1"/>
    </xf>
    <xf numFmtId="49" fontId="4" fillId="0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0" xfId="0" applyNumberFormat="1" applyFont="1" applyProtection="1">
      <protection hidden="1"/>
    </xf>
    <xf numFmtId="49" fontId="1" fillId="0" borderId="1" xfId="0" applyNumberFormat="1" applyFont="1" applyBorder="1" applyAlignment="1" applyProtection="1">
      <alignment vertical="center" wrapText="1"/>
      <protection hidden="1"/>
    </xf>
    <xf numFmtId="49" fontId="1" fillId="2" borderId="1" xfId="0" applyNumberFormat="1" applyFont="1" applyFill="1" applyBorder="1" applyAlignment="1" applyProtection="1">
      <alignment horizont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49" fontId="4" fillId="0" borderId="2" xfId="0" applyNumberFormat="1" applyFont="1" applyBorder="1" applyAlignment="1" applyProtection="1">
      <alignment wrapText="1"/>
      <protection hidden="1"/>
    </xf>
    <xf numFmtId="49" fontId="1" fillId="0" borderId="7" xfId="0" applyNumberFormat="1" applyFont="1" applyBorder="1" applyAlignment="1" applyProtection="1">
      <alignment wrapText="1"/>
      <protection hidden="1"/>
    </xf>
    <xf numFmtId="49" fontId="1" fillId="0" borderId="3" xfId="0" applyNumberFormat="1" applyFont="1" applyBorder="1" applyAlignment="1" applyProtection="1">
      <alignment wrapText="1"/>
      <protection hidden="1"/>
    </xf>
    <xf numFmtId="49" fontId="4" fillId="2" borderId="1" xfId="0" applyNumberFormat="1" applyFont="1" applyFill="1" applyBorder="1" applyAlignment="1" applyProtection="1">
      <alignment horizontal="center" wrapText="1"/>
      <protection hidden="1"/>
    </xf>
    <xf numFmtId="49" fontId="1" fillId="0" borderId="2" xfId="0" applyNumberFormat="1" applyFont="1" applyBorder="1" applyAlignment="1" applyProtection="1">
      <alignment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Border="1" applyAlignment="1" applyProtection="1">
      <alignment horizontal="center" vertical="center"/>
      <protection hidden="1"/>
    </xf>
    <xf numFmtId="49" fontId="1" fillId="0" borderId="0" xfId="0" applyNumberFormat="1" applyFont="1" applyFill="1" applyBorder="1" applyAlignment="1" applyProtection="1">
      <alignment horizontal="center"/>
      <protection hidden="1"/>
    </xf>
    <xf numFmtId="49" fontId="1" fillId="0" borderId="0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hidden="1"/>
    </xf>
    <xf numFmtId="49" fontId="1" fillId="0" borderId="7" xfId="0" applyNumberFormat="1" applyFont="1" applyBorder="1" applyAlignment="1" applyProtection="1">
      <alignment horizontal="center"/>
      <protection hidden="1"/>
    </xf>
    <xf numFmtId="49" fontId="1" fillId="0" borderId="3" xfId="0" applyNumberFormat="1" applyFont="1" applyBorder="1" applyAlignment="1" applyProtection="1">
      <alignment horizontal="center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2" xfId="0" applyNumberFormat="1" applyFont="1" applyBorder="1" applyAlignment="1" applyProtection="1">
      <alignment horizontal="center" vertical="center"/>
      <protection hidden="1"/>
    </xf>
    <xf numFmtId="49" fontId="1" fillId="0" borderId="7" xfId="0" applyNumberFormat="1" applyFont="1" applyBorder="1" applyAlignment="1" applyProtection="1">
      <alignment horizontal="center" vertical="center"/>
      <protection hidden="1"/>
    </xf>
    <xf numFmtId="49" fontId="1" fillId="0" borderId="3" xfId="0" applyNumberFormat="1" applyFont="1" applyBorder="1" applyAlignment="1" applyProtection="1">
      <alignment horizontal="center" vertical="center"/>
      <protection hidden="1"/>
    </xf>
    <xf numFmtId="49" fontId="1" fillId="0" borderId="2" xfId="0" applyNumberFormat="1" applyFont="1" applyBorder="1" applyAlignment="1" applyProtection="1">
      <alignment horizontal="center" vertical="center" wrapText="1"/>
      <protection hidden="1"/>
    </xf>
    <xf numFmtId="49" fontId="1" fillId="0" borderId="7" xfId="0" applyNumberFormat="1" applyFont="1" applyBorder="1" applyAlignment="1" applyProtection="1">
      <alignment horizontal="center" vertical="center" wrapText="1"/>
      <protection hidden="1"/>
    </xf>
    <xf numFmtId="49" fontId="1" fillId="0" borderId="3" xfId="0" applyNumberFormat="1" applyFont="1" applyBorder="1" applyAlignment="1" applyProtection="1">
      <alignment horizontal="center" vertical="center" wrapText="1"/>
      <protection hidden="1"/>
    </xf>
    <xf numFmtId="49" fontId="1" fillId="0" borderId="2" xfId="0" applyNumberFormat="1" applyFont="1" applyBorder="1" applyAlignment="1" applyProtection="1">
      <alignment horizontal="center" wrapText="1"/>
      <protection hidden="1"/>
    </xf>
    <xf numFmtId="49" fontId="1" fillId="0" borderId="7" xfId="0" applyNumberFormat="1" applyFont="1" applyBorder="1" applyAlignment="1" applyProtection="1">
      <alignment horizontal="center" wrapText="1"/>
      <protection hidden="1"/>
    </xf>
    <xf numFmtId="49" fontId="1" fillId="0" borderId="3" xfId="0" applyNumberFormat="1" applyFont="1" applyBorder="1" applyAlignment="1" applyProtection="1">
      <alignment horizontal="center" wrapText="1"/>
      <protection hidden="1"/>
    </xf>
    <xf numFmtId="0" fontId="1" fillId="0" borderId="1" xfId="0" applyNumberFormat="1" applyFont="1" applyBorder="1" applyAlignment="1" applyProtection="1">
      <alignment horizontal="center"/>
      <protection hidden="1"/>
    </xf>
    <xf numFmtId="49" fontId="4" fillId="0" borderId="1" xfId="0" applyNumberFormat="1" applyFont="1" applyBorder="1" applyAlignment="1" applyProtection="1">
      <alignment wrapText="1"/>
      <protection hidden="1"/>
    </xf>
    <xf numFmtId="49" fontId="4" fillId="0" borderId="1" xfId="0" applyNumberFormat="1" applyFont="1" applyBorder="1" applyAlignment="1" applyProtection="1">
      <alignment horizontal="center" wrapText="1"/>
      <protection hidden="1"/>
    </xf>
    <xf numFmtId="49" fontId="4" fillId="0" borderId="0" xfId="0" applyNumberFormat="1" applyFont="1" applyFill="1" applyBorder="1" applyAlignment="1" applyProtection="1">
      <alignment horizontal="center"/>
      <protection hidden="1"/>
    </xf>
    <xf numFmtId="49" fontId="4" fillId="0" borderId="2" xfId="0" applyNumberFormat="1" applyFont="1" applyBorder="1" applyAlignment="1" applyProtection="1">
      <alignment horizontal="center" vertical="center" wrapText="1"/>
      <protection hidden="1"/>
    </xf>
    <xf numFmtId="49" fontId="4" fillId="0" borderId="7" xfId="0" applyNumberFormat="1" applyFont="1" applyBorder="1" applyAlignment="1" applyProtection="1">
      <alignment horizontal="center" vertical="center" wrapText="1"/>
      <protection hidden="1"/>
    </xf>
    <xf numFmtId="49" fontId="4" fillId="0" borderId="3" xfId="0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 applyProtection="1">
      <alignment wrapText="1"/>
      <protection hidden="1"/>
    </xf>
    <xf numFmtId="49" fontId="1" fillId="0" borderId="1" xfId="0" applyNumberFormat="1" applyFont="1" applyBorder="1" applyAlignment="1" applyProtection="1">
      <alignment horizontal="left" wrapText="1" indent="2"/>
      <protection hidden="1"/>
    </xf>
    <xf numFmtId="49" fontId="1" fillId="0" borderId="1" xfId="0" applyNumberFormat="1" applyFont="1" applyBorder="1" applyAlignment="1" applyProtection="1">
      <alignment horizontal="left" wrapText="1" indent="1"/>
      <protection hidden="1"/>
    </xf>
    <xf numFmtId="49" fontId="1" fillId="0" borderId="2" xfId="0" applyNumberFormat="1" applyFont="1" applyBorder="1" applyAlignment="1" applyProtection="1">
      <alignment horizontal="left" wrapText="1" indent="1"/>
      <protection hidden="1"/>
    </xf>
    <xf numFmtId="49" fontId="1" fillId="0" borderId="7" xfId="0" applyNumberFormat="1" applyFont="1" applyBorder="1" applyAlignment="1" applyProtection="1">
      <alignment horizontal="left" wrapText="1" indent="1"/>
      <protection hidden="1"/>
    </xf>
    <xf numFmtId="49" fontId="1" fillId="0" borderId="3" xfId="0" applyNumberFormat="1" applyFont="1" applyBorder="1" applyAlignment="1" applyProtection="1">
      <alignment horizontal="left" wrapText="1" indent="1"/>
      <protection hidden="1"/>
    </xf>
    <xf numFmtId="49" fontId="1" fillId="0" borderId="5" xfId="0" applyNumberFormat="1" applyFont="1" applyBorder="1" applyAlignment="1" applyProtection="1">
      <alignment horizontal="left" wrapText="1" indent="1"/>
      <protection hidden="1"/>
    </xf>
    <xf numFmtId="49" fontId="1" fillId="0" borderId="4" xfId="0" applyNumberFormat="1" applyFont="1" applyBorder="1" applyAlignment="1" applyProtection="1">
      <alignment horizontal="left" wrapText="1" indent="1"/>
      <protection hidden="1"/>
    </xf>
    <xf numFmtId="49" fontId="1" fillId="0" borderId="6" xfId="0" applyNumberFormat="1" applyFont="1" applyBorder="1" applyAlignment="1" applyProtection="1">
      <alignment horizontal="left" wrapText="1" indent="1"/>
      <protection hidden="1"/>
    </xf>
    <xf numFmtId="49" fontId="1" fillId="0" borderId="5" xfId="0" applyNumberFormat="1" applyFont="1" applyBorder="1" applyAlignment="1" applyProtection="1">
      <alignment horizontal="center" wrapText="1"/>
      <protection hidden="1"/>
    </xf>
    <xf numFmtId="49" fontId="1" fillId="0" borderId="4" xfId="0" applyNumberFormat="1" applyFont="1" applyBorder="1" applyAlignment="1" applyProtection="1">
      <alignment horizontal="center" wrapText="1"/>
      <protection hidden="1"/>
    </xf>
    <xf numFmtId="0" fontId="1" fillId="0" borderId="13" xfId="0" applyNumberFormat="1" applyFont="1" applyBorder="1" applyAlignment="1" applyProtection="1">
      <alignment horizontal="center" vertical="center"/>
      <protection hidden="1"/>
    </xf>
    <xf numFmtId="49" fontId="4" fillId="0" borderId="2" xfId="0" applyNumberFormat="1" applyFont="1" applyBorder="1" applyAlignment="1" applyProtection="1">
      <alignment horizontal="center" wrapText="1"/>
      <protection hidden="1"/>
    </xf>
    <xf numFmtId="49" fontId="4" fillId="0" borderId="7" xfId="0" applyNumberFormat="1" applyFont="1" applyBorder="1" applyAlignment="1" applyProtection="1">
      <alignment horizontal="center" wrapText="1"/>
      <protection hidden="1"/>
    </xf>
    <xf numFmtId="49" fontId="4" fillId="0" borderId="3" xfId="0" applyNumberFormat="1" applyFont="1" applyBorder="1" applyAlignment="1" applyProtection="1">
      <alignment horizontal="center" wrapText="1"/>
      <protection hidden="1"/>
    </xf>
    <xf numFmtId="0" fontId="1" fillId="0" borderId="1" xfId="0" applyNumberFormat="1" applyFont="1" applyBorder="1" applyAlignment="1" applyProtection="1">
      <alignment vertical="center"/>
      <protection hidden="1"/>
    </xf>
    <xf numFmtId="0" fontId="1" fillId="0" borderId="12" xfId="0" applyNumberFormat="1" applyFont="1" applyBorder="1" applyAlignment="1" applyProtection="1">
      <alignment horizontal="center" vertical="center"/>
      <protection hidden="1"/>
    </xf>
    <xf numFmtId="49" fontId="1" fillId="0" borderId="9" xfId="0" applyNumberFormat="1" applyFont="1" applyBorder="1" applyAlignment="1" applyProtection="1">
      <alignment wrapText="1"/>
      <protection hidden="1"/>
    </xf>
    <xf numFmtId="49" fontId="1" fillId="0" borderId="10" xfId="0" applyNumberFormat="1" applyFont="1" applyBorder="1" applyAlignment="1" applyProtection="1">
      <alignment wrapText="1"/>
      <protection hidden="1"/>
    </xf>
    <xf numFmtId="49" fontId="1" fillId="0" borderId="11" xfId="0" applyNumberFormat="1" applyFont="1" applyBorder="1" applyAlignment="1" applyProtection="1">
      <alignment wrapText="1"/>
      <protection hidden="1"/>
    </xf>
    <xf numFmtId="49" fontId="1" fillId="0" borderId="9" xfId="0" applyNumberFormat="1" applyFont="1" applyBorder="1" applyProtection="1">
      <protection hidden="1"/>
    </xf>
    <xf numFmtId="49" fontId="1" fillId="0" borderId="10" xfId="0" applyNumberFormat="1" applyFont="1" applyBorder="1" applyProtection="1">
      <protection hidden="1"/>
    </xf>
    <xf numFmtId="0" fontId="1" fillId="0" borderId="9" xfId="0" applyNumberFormat="1" applyFont="1" applyBorder="1" applyAlignment="1" applyProtection="1">
      <alignment horizontal="center" vertical="center"/>
      <protection hidden="1"/>
    </xf>
    <xf numFmtId="0" fontId="1" fillId="0" borderId="10" xfId="0" applyNumberFormat="1" applyFont="1" applyBorder="1" applyAlignment="1" applyProtection="1">
      <alignment horizontal="center" vertical="center"/>
      <protection hidden="1"/>
    </xf>
    <xf numFmtId="0" fontId="1" fillId="0" borderId="11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Border="1" applyAlignment="1" applyProtection="1">
      <alignment horizontal="center"/>
      <protection hidden="1"/>
    </xf>
    <xf numFmtId="0" fontId="1" fillId="0" borderId="7" xfId="0" applyNumberFormat="1" applyFont="1" applyBorder="1" applyAlignment="1" applyProtection="1">
      <alignment horizontal="center"/>
      <protection hidden="1"/>
    </xf>
    <xf numFmtId="0" fontId="1" fillId="0" borderId="3" xfId="0" applyNumberFormat="1" applyFont="1" applyBorder="1" applyAlignment="1" applyProtection="1">
      <alignment horizontal="center"/>
      <protection hidden="1"/>
    </xf>
    <xf numFmtId="0" fontId="1" fillId="0" borderId="2" xfId="0" applyNumberFormat="1" applyFont="1" applyBorder="1" applyAlignment="1" applyProtection="1">
      <alignment vertical="center"/>
      <protection hidden="1"/>
    </xf>
    <xf numFmtId="0" fontId="1" fillId="0" borderId="7" xfId="0" applyNumberFormat="1" applyFont="1" applyBorder="1" applyAlignment="1" applyProtection="1">
      <alignment vertical="center"/>
      <protection hidden="1"/>
    </xf>
    <xf numFmtId="0" fontId="1" fillId="0" borderId="3" xfId="0" applyNumberFormat="1" applyFont="1" applyBorder="1" applyAlignment="1" applyProtection="1">
      <alignment vertical="center"/>
      <protection hidden="1"/>
    </xf>
    <xf numFmtId="49" fontId="4" fillId="0" borderId="1" xfId="0" applyNumberFormat="1" applyFont="1" applyBorder="1" applyAlignment="1" applyProtection="1">
      <alignment horizontal="center" vertical="center" wrapText="1"/>
      <protection hidden="1"/>
    </xf>
    <xf numFmtId="49" fontId="4" fillId="0" borderId="2" xfId="0" applyNumberFormat="1" applyFont="1" applyBorder="1" applyAlignment="1" applyProtection="1">
      <alignment vertical="center" wrapText="1"/>
      <protection hidden="1"/>
    </xf>
    <xf numFmtId="49" fontId="4" fillId="0" borderId="7" xfId="0" applyNumberFormat="1" applyFont="1" applyBorder="1" applyAlignment="1" applyProtection="1">
      <alignment vertical="center" wrapText="1"/>
      <protection hidden="1"/>
    </xf>
    <xf numFmtId="49" fontId="4" fillId="0" borderId="3" xfId="0" applyNumberFormat="1" applyFont="1" applyBorder="1" applyAlignment="1" applyProtection="1">
      <alignment vertical="center" wrapText="1"/>
      <protection hidden="1"/>
    </xf>
    <xf numFmtId="49" fontId="1" fillId="0" borderId="1" xfId="0" applyNumberFormat="1" applyFont="1" applyBorder="1" applyAlignment="1" applyProtection="1">
      <alignment horizontal="center"/>
      <protection hidden="1"/>
    </xf>
    <xf numFmtId="49" fontId="1" fillId="0" borderId="0" xfId="0" applyNumberFormat="1" applyFont="1" applyBorder="1" applyAlignment="1" applyProtection="1">
      <alignment horizontal="justify" wrapText="1"/>
      <protection hidden="1"/>
    </xf>
    <xf numFmtId="49" fontId="1" fillId="0" borderId="7" xfId="0" applyNumberFormat="1" applyFont="1" applyBorder="1" applyAlignment="1" applyProtection="1">
      <alignment horizontal="left" wrapText="1"/>
      <protection hidden="1"/>
    </xf>
    <xf numFmtId="0" fontId="1" fillId="0" borderId="7" xfId="0" applyNumberFormat="1" applyFont="1" applyBorder="1" applyAlignment="1" applyProtection="1">
      <alignment horizontal="left" wrapText="1"/>
      <protection hidden="1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1" fillId="0" borderId="8" xfId="0" applyNumberFormat="1" applyFont="1" applyBorder="1" applyAlignment="1" applyProtection="1">
      <alignment horizontal="center"/>
      <protection hidden="1"/>
    </xf>
    <xf numFmtId="0" fontId="4" fillId="0" borderId="4" xfId="0" applyNumberFormat="1" applyFont="1" applyBorder="1" applyAlignment="1" applyProtection="1">
      <alignment horizontal="center"/>
      <protection hidden="1"/>
    </xf>
    <xf numFmtId="49" fontId="1" fillId="0" borderId="4" xfId="0" applyNumberFormat="1" applyFont="1" applyBorder="1" applyAlignment="1" applyProtection="1">
      <alignment horizontal="left" wrapText="1"/>
      <protection hidden="1"/>
    </xf>
    <xf numFmtId="0" fontId="1" fillId="0" borderId="4" xfId="0" applyNumberFormat="1" applyFont="1" applyBorder="1" applyAlignment="1" applyProtection="1">
      <alignment horizontal="left" wrapText="1"/>
      <protection hidden="1"/>
    </xf>
    <xf numFmtId="49" fontId="1" fillId="0" borderId="0" xfId="0" applyNumberFormat="1" applyFont="1" applyBorder="1" applyAlignment="1" applyProtection="1">
      <alignment wrapText="1"/>
      <protection hidden="1"/>
    </xf>
    <xf numFmtId="49" fontId="1" fillId="0" borderId="0" xfId="0" applyNumberFormat="1" applyFont="1" applyBorder="1" applyAlignment="1" applyProtection="1">
      <alignment vertical="center"/>
      <protection hidden="1"/>
    </xf>
    <xf numFmtId="49" fontId="3" fillId="0" borderId="0" xfId="0" applyNumberFormat="1" applyFont="1" applyBorder="1" applyAlignment="1" applyProtection="1">
      <alignment horizontal="center"/>
      <protection hidden="1"/>
    </xf>
    <xf numFmtId="49" fontId="1" fillId="0" borderId="0" xfId="0" applyNumberFormat="1" applyFont="1" applyBorder="1" applyAlignment="1" applyProtection="1">
      <alignment horizontal="right"/>
      <protection hidden="1"/>
    </xf>
  </cellXfs>
  <cellStyles count="2">
    <cellStyle name="Обычный" xfId="0" builtinId="0"/>
    <cellStyle name="Обычный_Sheet1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94"/>
  <sheetViews>
    <sheetView showGridLines="0" showZeros="0" tabSelected="1" workbookViewId="0">
      <selection activeCell="AR14" sqref="AR14"/>
    </sheetView>
  </sheetViews>
  <sheetFormatPr defaultColWidth="9.109375" defaultRowHeight="13.2"/>
  <cols>
    <col min="1" max="5" width="2.33203125" style="4" customWidth="1"/>
    <col min="6" max="6" width="2.6640625" style="4" customWidth="1"/>
    <col min="7" max="29" width="2.33203125" style="4" customWidth="1"/>
    <col min="30" max="37" width="2.33203125" style="1" customWidth="1"/>
    <col min="38" max="41" width="2.6640625" style="1" customWidth="1"/>
    <col min="42" max="16384" width="9.109375" style="1"/>
  </cols>
  <sheetData>
    <row r="1" spans="1:46" ht="48.75" customHeight="1">
      <c r="W1" s="159" t="s">
        <v>135</v>
      </c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Q1" s="109"/>
      <c r="AR1" s="109"/>
      <c r="AS1" s="109"/>
      <c r="AT1" s="109"/>
    </row>
    <row r="2" spans="1:46" ht="23.25" customHeight="1">
      <c r="AQ2" s="109"/>
      <c r="AR2" s="109"/>
      <c r="AS2" s="109"/>
      <c r="AT2" s="109"/>
    </row>
    <row r="3" spans="1:46" ht="15.75" customHeight="1">
      <c r="A3" s="161" t="s">
        <v>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Q3" s="109"/>
      <c r="AR3" s="109"/>
      <c r="AS3" s="109"/>
      <c r="AT3" s="109"/>
    </row>
    <row r="4" spans="1:46" ht="15.75" customHeight="1">
      <c r="A4" s="161" t="s">
        <v>55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Q4" s="109"/>
      <c r="AR4" s="109"/>
      <c r="AS4" s="109"/>
      <c r="AT4" s="109"/>
    </row>
    <row r="5" spans="1:46" ht="29.25" customHeight="1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I5" s="86" t="s">
        <v>1</v>
      </c>
      <c r="AJ5" s="86"/>
      <c r="AK5" s="86"/>
      <c r="AL5" s="86"/>
      <c r="AM5" s="86"/>
      <c r="AN5" s="86"/>
      <c r="AO5" s="86"/>
      <c r="AQ5" s="109"/>
      <c r="AR5" s="109"/>
      <c r="AS5" s="109"/>
      <c r="AT5" s="109"/>
    </row>
    <row r="6" spans="1:46" ht="15.75" customHeight="1">
      <c r="A6" s="162" t="s">
        <v>2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4"/>
      <c r="AI6" s="154"/>
      <c r="AJ6" s="155"/>
      <c r="AK6" s="156"/>
      <c r="AL6" s="23"/>
      <c r="AM6" s="157" t="s">
        <v>44</v>
      </c>
      <c r="AN6" s="157"/>
      <c r="AO6" s="157"/>
      <c r="AQ6" s="109"/>
      <c r="AR6" s="109"/>
      <c r="AS6" s="109"/>
      <c r="AT6" s="109"/>
    </row>
    <row r="7" spans="1:46" ht="15" customHeight="1">
      <c r="A7" s="69" t="s">
        <v>3</v>
      </c>
      <c r="B7" s="69"/>
      <c r="C7" s="69"/>
      <c r="D7" s="69"/>
      <c r="E7" s="69"/>
      <c r="F7" s="69"/>
      <c r="G7" s="71" t="s">
        <v>149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6"/>
      <c r="AB7" s="94" t="s">
        <v>4</v>
      </c>
      <c r="AC7" s="94"/>
      <c r="AD7" s="94"/>
      <c r="AE7" s="94"/>
      <c r="AF7" s="94"/>
      <c r="AG7" s="94"/>
      <c r="AI7" s="157" t="s">
        <v>150</v>
      </c>
      <c r="AJ7" s="157"/>
      <c r="AK7" s="157"/>
      <c r="AL7" s="157"/>
      <c r="AM7" s="157"/>
      <c r="AN7" s="157"/>
      <c r="AO7" s="157"/>
      <c r="AQ7" s="109"/>
      <c r="AR7" s="109"/>
      <c r="AS7" s="109"/>
      <c r="AT7" s="109"/>
    </row>
    <row r="8" spans="1:46" ht="12.75" customHeight="1">
      <c r="A8" s="69" t="s">
        <v>5</v>
      </c>
      <c r="B8" s="69"/>
      <c r="C8" s="69"/>
      <c r="D8" s="69"/>
      <c r="E8" s="71" t="s">
        <v>151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3"/>
      <c r="AB8" s="94" t="s">
        <v>6</v>
      </c>
      <c r="AC8" s="94"/>
      <c r="AD8" s="94"/>
      <c r="AE8" s="94"/>
      <c r="AF8" s="94"/>
      <c r="AG8" s="94"/>
      <c r="AI8" s="81" t="s">
        <v>160</v>
      </c>
      <c r="AJ8" s="82"/>
      <c r="AK8" s="82"/>
      <c r="AL8" s="82"/>
      <c r="AM8" s="82"/>
      <c r="AN8" s="82"/>
      <c r="AO8" s="83"/>
      <c r="AQ8" s="109"/>
      <c r="AR8" s="109"/>
      <c r="AS8" s="109"/>
      <c r="AT8" s="109"/>
    </row>
    <row r="9" spans="1:46" ht="27" customHeight="1">
      <c r="A9" s="159" t="s">
        <v>43</v>
      </c>
      <c r="B9" s="159"/>
      <c r="C9" s="159"/>
      <c r="D9" s="159"/>
      <c r="E9" s="159"/>
      <c r="F9" s="159"/>
      <c r="G9" s="159"/>
      <c r="H9" s="159"/>
      <c r="I9" s="159"/>
      <c r="J9" s="70" t="s">
        <v>152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2"/>
      <c r="AB9" s="160" t="s">
        <v>7</v>
      </c>
      <c r="AC9" s="160"/>
      <c r="AD9" s="160"/>
      <c r="AE9" s="160"/>
      <c r="AF9" s="160"/>
      <c r="AG9" s="160"/>
      <c r="AI9" s="81" t="s">
        <v>153</v>
      </c>
      <c r="AJ9" s="82"/>
      <c r="AK9" s="82"/>
      <c r="AL9" s="82"/>
      <c r="AM9" s="82"/>
      <c r="AN9" s="82"/>
      <c r="AO9" s="83"/>
      <c r="AQ9" s="109"/>
      <c r="AR9" s="109"/>
      <c r="AS9" s="109"/>
      <c r="AT9" s="109"/>
    </row>
    <row r="10" spans="1:46" ht="15.75" customHeight="1">
      <c r="A10" s="69" t="s">
        <v>8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 t="s">
        <v>154</v>
      </c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6"/>
      <c r="AB10" s="94" t="s">
        <v>9</v>
      </c>
      <c r="AC10" s="94"/>
      <c r="AD10" s="94"/>
      <c r="AE10" s="94"/>
      <c r="AF10" s="94"/>
      <c r="AG10" s="94"/>
      <c r="AI10" s="81" t="s">
        <v>157</v>
      </c>
      <c r="AJ10" s="82"/>
      <c r="AK10" s="82"/>
      <c r="AL10" s="82"/>
      <c r="AM10" s="82"/>
      <c r="AN10" s="82"/>
      <c r="AO10" s="83"/>
      <c r="AQ10" s="109"/>
      <c r="AR10" s="109"/>
      <c r="AS10" s="109"/>
      <c r="AT10" s="109"/>
    </row>
    <row r="11" spans="1:46" ht="17.25" customHeight="1">
      <c r="A11" s="69" t="s">
        <v>133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0" t="s">
        <v>155</v>
      </c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6"/>
      <c r="AC11" s="7"/>
      <c r="AD11" s="7"/>
      <c r="AE11" s="7"/>
      <c r="AF11" s="7"/>
      <c r="AQ11" s="109"/>
      <c r="AR11" s="109"/>
      <c r="AS11" s="109"/>
      <c r="AT11" s="109"/>
    </row>
    <row r="12" spans="1:46" ht="13.5" customHeight="1">
      <c r="A12" s="69" t="s">
        <v>132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"/>
      <c r="AC12" s="8"/>
      <c r="AD12" s="8"/>
      <c r="AE12" s="4"/>
      <c r="AF12" s="4"/>
      <c r="AQ12" s="109"/>
      <c r="AR12" s="109"/>
      <c r="AS12" s="109"/>
      <c r="AT12" s="109"/>
    </row>
    <row r="13" spans="1:46" ht="13.5" customHeight="1">
      <c r="A13" s="94" t="s">
        <v>57</v>
      </c>
      <c r="B13" s="94"/>
      <c r="C13" s="94"/>
      <c r="D13" s="94"/>
      <c r="E13" s="94"/>
      <c r="F13" s="94"/>
      <c r="H13" s="67" t="s">
        <v>156</v>
      </c>
      <c r="AD13" s="4"/>
      <c r="AE13" s="4"/>
      <c r="AF13" s="4"/>
      <c r="AQ13" s="109"/>
      <c r="AR13" s="109"/>
      <c r="AS13" s="109"/>
      <c r="AT13" s="109"/>
    </row>
    <row r="14" spans="1:46" ht="30" customHeight="1">
      <c r="C14" s="8"/>
      <c r="D14" s="8"/>
      <c r="E14" s="8"/>
      <c r="F14" s="8"/>
      <c r="L14" s="5"/>
    </row>
    <row r="15" spans="1:46" ht="15" customHeight="1">
      <c r="I15" s="72" t="s">
        <v>10</v>
      </c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 t="s">
        <v>47</v>
      </c>
      <c r="U15" s="72"/>
      <c r="V15" s="72"/>
      <c r="W15" s="72"/>
      <c r="X15" s="72"/>
      <c r="Y15" s="72"/>
      <c r="Z15" s="86" t="s">
        <v>46</v>
      </c>
      <c r="AA15" s="86"/>
      <c r="AB15" s="86"/>
      <c r="AC15" s="86"/>
      <c r="AD15" s="86"/>
      <c r="AE15" s="86"/>
      <c r="AF15" s="86"/>
      <c r="AG15" s="158"/>
      <c r="AH15" s="112">
        <v>1801006</v>
      </c>
      <c r="AI15" s="113"/>
      <c r="AJ15" s="113"/>
      <c r="AK15" s="113"/>
      <c r="AL15" s="113"/>
      <c r="AM15" s="113"/>
      <c r="AN15" s="113"/>
      <c r="AO15" s="114"/>
    </row>
    <row r="16" spans="1:46" ht="10.5" customHeight="1">
      <c r="I16" s="31" t="s">
        <v>145</v>
      </c>
      <c r="J16" s="78" t="s">
        <v>163</v>
      </c>
      <c r="K16" s="78"/>
      <c r="L16" s="78"/>
      <c r="M16" s="78"/>
      <c r="N16" s="78"/>
      <c r="O16" s="78"/>
      <c r="P16" s="31" t="s">
        <v>144</v>
      </c>
      <c r="Q16" s="78">
        <v>19</v>
      </c>
      <c r="R16" s="78"/>
      <c r="S16" s="31" t="s">
        <v>146</v>
      </c>
    </row>
    <row r="17" spans="1:41" ht="7.5" customHeight="1">
      <c r="G17" s="10"/>
      <c r="H17" s="10"/>
      <c r="L17" s="5"/>
    </row>
    <row r="18" spans="1:41" ht="27.75" customHeight="1">
      <c r="A18" s="80" t="s">
        <v>12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115" t="s">
        <v>97</v>
      </c>
      <c r="W18" s="113"/>
      <c r="X18" s="113"/>
      <c r="Y18" s="114"/>
      <c r="Z18" s="80" t="s">
        <v>13</v>
      </c>
      <c r="AA18" s="80"/>
      <c r="AB18" s="80"/>
      <c r="AC18" s="80"/>
      <c r="AD18" s="80"/>
      <c r="AE18" s="80"/>
      <c r="AF18" s="80"/>
      <c r="AG18" s="80"/>
      <c r="AH18" s="80" t="s">
        <v>45</v>
      </c>
      <c r="AI18" s="80"/>
      <c r="AJ18" s="80"/>
      <c r="AK18" s="80"/>
      <c r="AL18" s="80"/>
      <c r="AM18" s="80"/>
      <c r="AN18" s="80"/>
      <c r="AO18" s="80"/>
    </row>
    <row r="19" spans="1:41" ht="15" customHeight="1">
      <c r="A19" s="101">
        <v>1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3"/>
      <c r="V19" s="147" t="s">
        <v>52</v>
      </c>
      <c r="W19" s="147"/>
      <c r="X19" s="147"/>
      <c r="Y19" s="147"/>
      <c r="Z19" s="157">
        <v>3</v>
      </c>
      <c r="AA19" s="157"/>
      <c r="AB19" s="157"/>
      <c r="AC19" s="157"/>
      <c r="AD19" s="157"/>
      <c r="AE19" s="157"/>
      <c r="AF19" s="157"/>
      <c r="AG19" s="157"/>
      <c r="AH19" s="157">
        <v>4</v>
      </c>
      <c r="AI19" s="157"/>
      <c r="AJ19" s="157"/>
      <c r="AK19" s="157"/>
      <c r="AL19" s="157"/>
      <c r="AM19" s="157"/>
      <c r="AN19" s="157"/>
      <c r="AO19" s="157"/>
    </row>
    <row r="20" spans="1:41" ht="19.5" customHeight="1">
      <c r="A20" s="144" t="s">
        <v>14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6"/>
      <c r="V20" s="80"/>
      <c r="W20" s="80"/>
      <c r="X20" s="80"/>
      <c r="Y20" s="80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</row>
    <row r="21" spans="1:41" ht="15" customHeight="1">
      <c r="A21" s="79" t="s">
        <v>56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80" t="s">
        <v>62</v>
      </c>
      <c r="W21" s="80"/>
      <c r="X21" s="80"/>
      <c r="Y21" s="8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</row>
    <row r="22" spans="1:41" ht="15" customHeight="1">
      <c r="A22" s="79" t="s">
        <v>15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0" t="s">
        <v>63</v>
      </c>
      <c r="W22" s="80"/>
      <c r="X22" s="80"/>
      <c r="Y22" s="80"/>
      <c r="Z22" s="107">
        <f>Z23-AA24</f>
        <v>1722.3000000000002</v>
      </c>
      <c r="AA22" s="107"/>
      <c r="AB22" s="107"/>
      <c r="AC22" s="107"/>
      <c r="AD22" s="107"/>
      <c r="AE22" s="107"/>
      <c r="AF22" s="107"/>
      <c r="AG22" s="107"/>
      <c r="AH22" s="107">
        <f>AH23-AI24</f>
        <v>1740.4999999999998</v>
      </c>
      <c r="AI22" s="107"/>
      <c r="AJ22" s="107"/>
      <c r="AK22" s="107"/>
      <c r="AL22" s="107"/>
      <c r="AM22" s="107"/>
      <c r="AN22" s="107"/>
      <c r="AO22" s="107"/>
    </row>
    <row r="23" spans="1:41" ht="15" customHeight="1">
      <c r="A23" s="134" t="s">
        <v>16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80" t="s">
        <v>64</v>
      </c>
      <c r="W23" s="80"/>
      <c r="X23" s="80"/>
      <c r="Y23" s="80"/>
      <c r="Z23" s="110">
        <v>2610.4</v>
      </c>
      <c r="AA23" s="110"/>
      <c r="AB23" s="110"/>
      <c r="AC23" s="110"/>
      <c r="AD23" s="110"/>
      <c r="AE23" s="110"/>
      <c r="AF23" s="110"/>
      <c r="AG23" s="110"/>
      <c r="AH23" s="110">
        <v>2685.7</v>
      </c>
      <c r="AI23" s="110"/>
      <c r="AJ23" s="110"/>
      <c r="AK23" s="110"/>
      <c r="AL23" s="110"/>
      <c r="AM23" s="110"/>
      <c r="AN23" s="110"/>
      <c r="AO23" s="110"/>
    </row>
    <row r="24" spans="1:41" ht="15" customHeight="1">
      <c r="A24" s="134" t="s">
        <v>138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80" t="s">
        <v>65</v>
      </c>
      <c r="W24" s="80"/>
      <c r="X24" s="80"/>
      <c r="Y24" s="80"/>
      <c r="Z24" s="25" t="s">
        <v>141</v>
      </c>
      <c r="AA24" s="77">
        <v>888.1</v>
      </c>
      <c r="AB24" s="77"/>
      <c r="AC24" s="77"/>
      <c r="AD24" s="77"/>
      <c r="AE24" s="77"/>
      <c r="AF24" s="77"/>
      <c r="AG24" s="26" t="s">
        <v>142</v>
      </c>
      <c r="AH24" s="25"/>
      <c r="AI24" s="77">
        <v>945.2</v>
      </c>
      <c r="AJ24" s="77"/>
      <c r="AK24" s="77"/>
      <c r="AL24" s="77"/>
      <c r="AM24" s="77"/>
      <c r="AN24" s="77"/>
      <c r="AO24" s="26" t="s">
        <v>142</v>
      </c>
    </row>
    <row r="25" spans="1:41" ht="15" customHeight="1">
      <c r="A25" s="79" t="s">
        <v>58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80" t="s">
        <v>66</v>
      </c>
      <c r="W25" s="80"/>
      <c r="X25" s="80"/>
      <c r="Y25" s="8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</row>
    <row r="26" spans="1:41" ht="15" customHeight="1">
      <c r="A26" s="79" t="s">
        <v>17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80" t="s">
        <v>67</v>
      </c>
      <c r="W26" s="80"/>
      <c r="X26" s="80"/>
      <c r="Y26" s="8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</row>
    <row r="27" spans="1:41" ht="15" customHeight="1">
      <c r="A27" s="79" t="s">
        <v>18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0" t="s">
        <v>68</v>
      </c>
      <c r="W27" s="80"/>
      <c r="X27" s="80"/>
      <c r="Y27" s="8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</row>
    <row r="28" spans="1:41" ht="19.5" customHeight="1">
      <c r="A28" s="123" t="s">
        <v>19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19" t="s">
        <v>69</v>
      </c>
      <c r="W28" s="120"/>
      <c r="X28" s="120"/>
      <c r="Y28" s="121"/>
      <c r="Z28" s="107">
        <f>Z21+Z22+Z25+Z26+Z27</f>
        <v>1722.3000000000002</v>
      </c>
      <c r="AA28" s="107"/>
      <c r="AB28" s="107"/>
      <c r="AC28" s="107"/>
      <c r="AD28" s="107"/>
      <c r="AE28" s="107"/>
      <c r="AF28" s="107"/>
      <c r="AG28" s="107"/>
      <c r="AH28" s="107">
        <f>AH21+AH22+AH25+AH26+AH27</f>
        <v>1740.4999999999998</v>
      </c>
      <c r="AI28" s="107"/>
      <c r="AJ28" s="107"/>
      <c r="AK28" s="107"/>
      <c r="AL28" s="107"/>
      <c r="AM28" s="107"/>
      <c r="AN28" s="107"/>
      <c r="AO28" s="107"/>
    </row>
    <row r="29" spans="1:41" ht="19.5" customHeight="1">
      <c r="A29" s="144" t="s">
        <v>20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6"/>
      <c r="V29" s="80"/>
      <c r="W29" s="80"/>
      <c r="X29" s="80"/>
      <c r="Y29" s="80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</row>
    <row r="30" spans="1:41" ht="15" customHeight="1">
      <c r="A30" s="93" t="s">
        <v>59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1"/>
      <c r="V30" s="115" t="s">
        <v>70</v>
      </c>
      <c r="W30" s="116"/>
      <c r="X30" s="116"/>
      <c r="Y30" s="117"/>
      <c r="Z30" s="84">
        <v>129.30000000000001</v>
      </c>
      <c r="AA30" s="77"/>
      <c r="AB30" s="77"/>
      <c r="AC30" s="77"/>
      <c r="AD30" s="77"/>
      <c r="AE30" s="77"/>
      <c r="AF30" s="77"/>
      <c r="AG30" s="85"/>
      <c r="AH30" s="84">
        <v>125</v>
      </c>
      <c r="AI30" s="77"/>
      <c r="AJ30" s="77"/>
      <c r="AK30" s="77"/>
      <c r="AL30" s="77"/>
      <c r="AM30" s="77"/>
      <c r="AN30" s="77"/>
      <c r="AO30" s="85"/>
    </row>
    <row r="31" spans="1:41" ht="15" customHeight="1">
      <c r="A31" s="127" t="s">
        <v>137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9"/>
      <c r="V31" s="115" t="s">
        <v>71</v>
      </c>
      <c r="W31" s="116"/>
      <c r="X31" s="116"/>
      <c r="Y31" s="117"/>
      <c r="Z31" s="84"/>
      <c r="AA31" s="77"/>
      <c r="AB31" s="77"/>
      <c r="AC31" s="77"/>
      <c r="AD31" s="77"/>
      <c r="AE31" s="77"/>
      <c r="AF31" s="77"/>
      <c r="AG31" s="85"/>
      <c r="AH31" s="84"/>
      <c r="AI31" s="77"/>
      <c r="AJ31" s="77"/>
      <c r="AK31" s="77"/>
      <c r="AL31" s="77"/>
      <c r="AM31" s="77"/>
      <c r="AN31" s="77"/>
      <c r="AO31" s="85"/>
    </row>
    <row r="32" spans="1:41" ht="15" customHeight="1">
      <c r="A32" s="79" t="s">
        <v>21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80" t="s">
        <v>72</v>
      </c>
      <c r="W32" s="80"/>
      <c r="X32" s="80"/>
      <c r="Y32" s="8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</row>
    <row r="33" spans="1:41" ht="15" customHeight="1">
      <c r="A33" s="79" t="s">
        <v>60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80" t="s">
        <v>73</v>
      </c>
      <c r="W33" s="80"/>
      <c r="X33" s="80"/>
      <c r="Y33" s="80"/>
      <c r="Z33" s="110">
        <v>6.5</v>
      </c>
      <c r="AA33" s="110"/>
      <c r="AB33" s="110"/>
      <c r="AC33" s="110"/>
      <c r="AD33" s="110"/>
      <c r="AE33" s="110"/>
      <c r="AF33" s="110"/>
      <c r="AG33" s="110"/>
      <c r="AH33" s="110">
        <v>22</v>
      </c>
      <c r="AI33" s="110"/>
      <c r="AJ33" s="110"/>
      <c r="AK33" s="110"/>
      <c r="AL33" s="110"/>
      <c r="AM33" s="110"/>
      <c r="AN33" s="110"/>
      <c r="AO33" s="110"/>
    </row>
    <row r="34" spans="1:41" ht="15" customHeight="1">
      <c r="A34" s="93" t="s">
        <v>22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1"/>
      <c r="V34" s="115" t="s">
        <v>74</v>
      </c>
      <c r="W34" s="116"/>
      <c r="X34" s="116"/>
      <c r="Y34" s="117"/>
      <c r="Z34" s="84">
        <v>31.5</v>
      </c>
      <c r="AA34" s="77"/>
      <c r="AB34" s="77"/>
      <c r="AC34" s="77"/>
      <c r="AD34" s="77"/>
      <c r="AE34" s="77"/>
      <c r="AF34" s="77"/>
      <c r="AG34" s="85"/>
      <c r="AH34" s="84">
        <v>39.799999999999997</v>
      </c>
      <c r="AI34" s="77"/>
      <c r="AJ34" s="77"/>
      <c r="AK34" s="77"/>
      <c r="AL34" s="77"/>
      <c r="AM34" s="77"/>
      <c r="AN34" s="77"/>
      <c r="AO34" s="85"/>
    </row>
    <row r="35" spans="1:41" ht="15" customHeight="1">
      <c r="A35" s="127" t="s">
        <v>91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9"/>
      <c r="V35" s="115" t="s">
        <v>75</v>
      </c>
      <c r="W35" s="116"/>
      <c r="X35" s="116"/>
      <c r="Y35" s="117"/>
      <c r="Z35" s="84"/>
      <c r="AA35" s="77"/>
      <c r="AB35" s="77"/>
      <c r="AC35" s="77"/>
      <c r="AD35" s="77"/>
      <c r="AE35" s="77"/>
      <c r="AF35" s="77"/>
      <c r="AG35" s="85"/>
      <c r="AH35" s="84"/>
      <c r="AI35" s="77"/>
      <c r="AJ35" s="77"/>
      <c r="AK35" s="77"/>
      <c r="AL35" s="77"/>
      <c r="AM35" s="77"/>
      <c r="AN35" s="77"/>
      <c r="AO35" s="85"/>
    </row>
    <row r="36" spans="1:41" ht="15" customHeight="1">
      <c r="A36" s="79" t="s">
        <v>23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80" t="s">
        <v>76</v>
      </c>
      <c r="W36" s="80"/>
      <c r="X36" s="80"/>
      <c r="Y36" s="8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</row>
    <row r="37" spans="1:41" ht="15" customHeight="1">
      <c r="A37" s="79" t="s">
        <v>24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80" t="s">
        <v>77</v>
      </c>
      <c r="W37" s="80"/>
      <c r="X37" s="80"/>
      <c r="Y37" s="8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</row>
    <row r="38" spans="1:41" ht="15" customHeight="1">
      <c r="A38" s="79" t="s">
        <v>136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80" t="s">
        <v>78</v>
      </c>
      <c r="W38" s="80"/>
      <c r="X38" s="80"/>
      <c r="Y38" s="80"/>
      <c r="Z38" s="110">
        <v>13.5</v>
      </c>
      <c r="AA38" s="110"/>
      <c r="AB38" s="110"/>
      <c r="AC38" s="110"/>
      <c r="AD38" s="110"/>
      <c r="AE38" s="110"/>
      <c r="AF38" s="110"/>
      <c r="AG38" s="110"/>
      <c r="AH38" s="110">
        <v>42</v>
      </c>
      <c r="AI38" s="110"/>
      <c r="AJ38" s="110"/>
      <c r="AK38" s="110"/>
      <c r="AL38" s="110"/>
      <c r="AM38" s="110"/>
      <c r="AN38" s="110"/>
      <c r="AO38" s="110"/>
    </row>
    <row r="39" spans="1:41" ht="15" customHeight="1">
      <c r="A39" s="79" t="s">
        <v>61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80" t="s">
        <v>79</v>
      </c>
      <c r="W39" s="80"/>
      <c r="X39" s="80"/>
      <c r="Y39" s="80"/>
      <c r="Z39" s="110">
        <v>37.9</v>
      </c>
      <c r="AA39" s="110"/>
      <c r="AB39" s="110"/>
      <c r="AC39" s="110"/>
      <c r="AD39" s="110"/>
      <c r="AE39" s="110"/>
      <c r="AF39" s="110"/>
      <c r="AG39" s="110"/>
      <c r="AH39" s="110">
        <v>4.3</v>
      </c>
      <c r="AI39" s="110"/>
      <c r="AJ39" s="110"/>
      <c r="AK39" s="110"/>
      <c r="AL39" s="110"/>
      <c r="AM39" s="110"/>
      <c r="AN39" s="110"/>
      <c r="AO39" s="110"/>
    </row>
    <row r="40" spans="1:41" ht="15" customHeight="1">
      <c r="A40" s="79" t="s">
        <v>25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 t="s">
        <v>80</v>
      </c>
      <c r="W40" s="80"/>
      <c r="X40" s="80"/>
      <c r="Y40" s="8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</row>
    <row r="41" spans="1:41" ht="19.5" customHeight="1">
      <c r="A41" s="123" t="s">
        <v>26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53" t="s">
        <v>81</v>
      </c>
      <c r="W41" s="153"/>
      <c r="X41" s="153"/>
      <c r="Y41" s="153"/>
      <c r="Z41" s="107">
        <f>Z30+Z32+Z33+Z34+Z36+Z37+Z38+Z39+Z40</f>
        <v>218.70000000000002</v>
      </c>
      <c r="AA41" s="107"/>
      <c r="AB41" s="107"/>
      <c r="AC41" s="107"/>
      <c r="AD41" s="107"/>
      <c r="AE41" s="107"/>
      <c r="AF41" s="107"/>
      <c r="AG41" s="107"/>
      <c r="AH41" s="107">
        <f>AH30+AH32+AH33+AH34+AH36+AH37+AH38+AH39+AH40</f>
        <v>233.10000000000002</v>
      </c>
      <c r="AI41" s="107"/>
      <c r="AJ41" s="107"/>
      <c r="AK41" s="107"/>
      <c r="AL41" s="107"/>
      <c r="AM41" s="107"/>
      <c r="AN41" s="107"/>
      <c r="AO41" s="107"/>
    </row>
    <row r="42" spans="1:41" ht="28.5" customHeight="1">
      <c r="A42" s="122" t="s">
        <v>134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53" t="s">
        <v>82</v>
      </c>
      <c r="W42" s="153"/>
      <c r="X42" s="153"/>
      <c r="Y42" s="153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</row>
    <row r="43" spans="1:41" ht="22.5" customHeight="1">
      <c r="A43" s="150" t="s">
        <v>27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2"/>
      <c r="V43" s="153" t="s">
        <v>83</v>
      </c>
      <c r="W43" s="153"/>
      <c r="X43" s="153"/>
      <c r="Y43" s="153"/>
      <c r="Z43" s="124">
        <f>Z28+Z41+Z42</f>
        <v>1941.0000000000002</v>
      </c>
      <c r="AA43" s="124"/>
      <c r="AB43" s="124"/>
      <c r="AC43" s="124"/>
      <c r="AD43" s="124"/>
      <c r="AE43" s="124"/>
      <c r="AF43" s="124"/>
      <c r="AG43" s="124"/>
      <c r="AH43" s="124">
        <f>AH28+AH41+AH42</f>
        <v>1973.6</v>
      </c>
      <c r="AI43" s="124"/>
      <c r="AJ43" s="124"/>
      <c r="AK43" s="124"/>
      <c r="AL43" s="124"/>
      <c r="AM43" s="124"/>
      <c r="AN43" s="124"/>
      <c r="AO43" s="124"/>
    </row>
    <row r="44" spans="1:41" ht="4.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0"/>
      <c r="Z44" s="21"/>
      <c r="AA44" s="21"/>
      <c r="AB44" s="21"/>
      <c r="AC44" s="21"/>
      <c r="AD44" s="21"/>
      <c r="AE44" s="21"/>
      <c r="AF44" s="21"/>
      <c r="AG44" s="21"/>
      <c r="AH44" s="22"/>
      <c r="AI44" s="22"/>
      <c r="AJ44" s="22"/>
      <c r="AK44" s="22"/>
      <c r="AL44" s="22"/>
      <c r="AM44" s="22"/>
      <c r="AN44" s="22"/>
      <c r="AO44" s="22"/>
    </row>
    <row r="45" spans="1:41" ht="27" customHeight="1">
      <c r="A45" s="80" t="s">
        <v>28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 t="s">
        <v>97</v>
      </c>
      <c r="W45" s="80"/>
      <c r="X45" s="80"/>
      <c r="Y45" s="80"/>
      <c r="Z45" s="80" t="s">
        <v>13</v>
      </c>
      <c r="AA45" s="80"/>
      <c r="AB45" s="80"/>
      <c r="AC45" s="80"/>
      <c r="AD45" s="80"/>
      <c r="AE45" s="80"/>
      <c r="AF45" s="80"/>
      <c r="AG45" s="80"/>
      <c r="AH45" s="80" t="s">
        <v>45</v>
      </c>
      <c r="AI45" s="80"/>
      <c r="AJ45" s="80"/>
      <c r="AK45" s="80"/>
      <c r="AL45" s="80"/>
      <c r="AM45" s="80"/>
      <c r="AN45" s="80"/>
      <c r="AO45" s="80"/>
    </row>
    <row r="46" spans="1:41" ht="12.75" customHeight="1">
      <c r="A46" s="101">
        <v>1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3"/>
      <c r="V46" s="147">
        <v>2</v>
      </c>
      <c r="W46" s="147"/>
      <c r="X46" s="147"/>
      <c r="Y46" s="147"/>
      <c r="Z46" s="154">
        <v>3</v>
      </c>
      <c r="AA46" s="155"/>
      <c r="AB46" s="155"/>
      <c r="AC46" s="155"/>
      <c r="AD46" s="155"/>
      <c r="AE46" s="155"/>
      <c r="AF46" s="155"/>
      <c r="AG46" s="156"/>
      <c r="AH46" s="154">
        <v>4</v>
      </c>
      <c r="AI46" s="155"/>
      <c r="AJ46" s="155"/>
      <c r="AK46" s="155"/>
      <c r="AL46" s="155"/>
      <c r="AM46" s="155"/>
      <c r="AN46" s="155"/>
      <c r="AO46" s="156"/>
    </row>
    <row r="47" spans="1:41" ht="19.5" customHeight="1">
      <c r="A47" s="144" t="s">
        <v>29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6"/>
      <c r="V47" s="147"/>
      <c r="W47" s="147"/>
      <c r="X47" s="147"/>
      <c r="Y47" s="147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</row>
    <row r="48" spans="1:41" ht="13.5" customHeight="1">
      <c r="A48" s="79" t="s">
        <v>84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147" t="s">
        <v>98</v>
      </c>
      <c r="W48" s="147"/>
      <c r="X48" s="147"/>
      <c r="Y48" s="147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</row>
    <row r="49" spans="1:41" ht="13.5" customHeight="1">
      <c r="A49" s="79" t="s">
        <v>30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147" t="s">
        <v>99</v>
      </c>
      <c r="W49" s="147"/>
      <c r="X49" s="147"/>
      <c r="Y49" s="147"/>
      <c r="Z49" s="149">
        <v>790.6</v>
      </c>
      <c r="AA49" s="149"/>
      <c r="AB49" s="149"/>
      <c r="AC49" s="149"/>
      <c r="AD49" s="149"/>
      <c r="AE49" s="149"/>
      <c r="AF49" s="149"/>
      <c r="AG49" s="149"/>
      <c r="AH49" s="110">
        <v>784.4</v>
      </c>
      <c r="AI49" s="110"/>
      <c r="AJ49" s="110"/>
      <c r="AK49" s="110"/>
      <c r="AL49" s="110"/>
      <c r="AM49" s="110"/>
      <c r="AN49" s="110"/>
      <c r="AO49" s="110"/>
    </row>
    <row r="50" spans="1:41" ht="13.5" customHeight="1">
      <c r="A50" s="79" t="s">
        <v>31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147" t="s">
        <v>100</v>
      </c>
      <c r="W50" s="147"/>
      <c r="X50" s="147"/>
      <c r="Y50" s="147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</row>
    <row r="51" spans="1:41" ht="13.5" customHeight="1">
      <c r="A51" s="79" t="s">
        <v>32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147" t="s">
        <v>101</v>
      </c>
      <c r="W51" s="147"/>
      <c r="X51" s="147"/>
      <c r="Y51" s="147"/>
      <c r="Z51" s="25"/>
      <c r="AA51" s="77">
        <v>159.30000000000001</v>
      </c>
      <c r="AB51" s="77"/>
      <c r="AC51" s="77"/>
      <c r="AD51" s="77"/>
      <c r="AE51" s="77"/>
      <c r="AF51" s="77"/>
      <c r="AG51" s="26"/>
      <c r="AH51" s="25"/>
      <c r="AI51" s="77">
        <v>120.4</v>
      </c>
      <c r="AJ51" s="77"/>
      <c r="AK51" s="77"/>
      <c r="AL51" s="77"/>
      <c r="AM51" s="77"/>
      <c r="AN51" s="77"/>
      <c r="AO51" s="26"/>
    </row>
    <row r="52" spans="1:41" ht="13.5" customHeight="1">
      <c r="A52" s="79" t="s">
        <v>33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147" t="s">
        <v>102</v>
      </c>
      <c r="W52" s="147"/>
      <c r="X52" s="147"/>
      <c r="Y52" s="147"/>
      <c r="Z52" s="25" t="s">
        <v>141</v>
      </c>
      <c r="AA52" s="77"/>
      <c r="AB52" s="77"/>
      <c r="AC52" s="77"/>
      <c r="AD52" s="77"/>
      <c r="AE52" s="77"/>
      <c r="AF52" s="77"/>
      <c r="AG52" s="26" t="s">
        <v>142</v>
      </c>
      <c r="AH52" s="25" t="s">
        <v>141</v>
      </c>
      <c r="AI52" s="77"/>
      <c r="AJ52" s="77"/>
      <c r="AK52" s="77"/>
      <c r="AL52" s="77"/>
      <c r="AM52" s="77"/>
      <c r="AN52" s="77"/>
      <c r="AO52" s="26" t="s">
        <v>142</v>
      </c>
    </row>
    <row r="53" spans="1:41" ht="19.5" customHeight="1">
      <c r="A53" s="123" t="s">
        <v>19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2" t="s">
        <v>103</v>
      </c>
      <c r="W53" s="122"/>
      <c r="X53" s="122"/>
      <c r="Y53" s="122"/>
      <c r="Z53" s="107">
        <f>Z48+Z49+Z50+AA51-AA52</f>
        <v>949.90000000000009</v>
      </c>
      <c r="AA53" s="107"/>
      <c r="AB53" s="107"/>
      <c r="AC53" s="107"/>
      <c r="AD53" s="107"/>
      <c r="AE53" s="107"/>
      <c r="AF53" s="107"/>
      <c r="AG53" s="107"/>
      <c r="AH53" s="107">
        <f>AH48+AH49+AH50+AI51-AI52</f>
        <v>904.8</v>
      </c>
      <c r="AI53" s="107"/>
      <c r="AJ53" s="107"/>
      <c r="AK53" s="107"/>
      <c r="AL53" s="107"/>
      <c r="AM53" s="107"/>
      <c r="AN53" s="107"/>
      <c r="AO53" s="107"/>
    </row>
    <row r="54" spans="1:41" ht="27" customHeight="1">
      <c r="A54" s="119" t="s">
        <v>85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1"/>
      <c r="V54" s="122" t="s">
        <v>104</v>
      </c>
      <c r="W54" s="122"/>
      <c r="X54" s="122"/>
      <c r="Y54" s="122"/>
      <c r="Z54" s="110">
        <v>9.4</v>
      </c>
      <c r="AA54" s="110"/>
      <c r="AB54" s="110"/>
      <c r="AC54" s="110"/>
      <c r="AD54" s="110"/>
      <c r="AE54" s="110"/>
      <c r="AF54" s="110"/>
      <c r="AG54" s="110"/>
      <c r="AH54" s="110">
        <v>25.9</v>
      </c>
      <c r="AI54" s="110"/>
      <c r="AJ54" s="110"/>
      <c r="AK54" s="110"/>
      <c r="AL54" s="110"/>
      <c r="AM54" s="110"/>
      <c r="AN54" s="110"/>
      <c r="AO54" s="110"/>
    </row>
    <row r="55" spans="1:41" ht="18" customHeight="1">
      <c r="A55" s="144" t="s">
        <v>86</v>
      </c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6"/>
      <c r="V55" s="122"/>
      <c r="W55" s="122"/>
      <c r="X55" s="122"/>
      <c r="Y55" s="122"/>
      <c r="Z55" s="110"/>
      <c r="AA55" s="110"/>
      <c r="AB55" s="110"/>
      <c r="AC55" s="110"/>
      <c r="AD55" s="110"/>
      <c r="AE55" s="110"/>
      <c r="AF55" s="110"/>
      <c r="AG55" s="110"/>
      <c r="AH55" s="148"/>
      <c r="AI55" s="148"/>
      <c r="AJ55" s="148"/>
      <c r="AK55" s="148"/>
      <c r="AL55" s="148"/>
      <c r="AM55" s="148"/>
      <c r="AN55" s="148"/>
      <c r="AO55" s="148"/>
    </row>
    <row r="56" spans="1:41" ht="13.5" customHeight="1">
      <c r="A56" s="79" t="s">
        <v>34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101" t="s">
        <v>105</v>
      </c>
      <c r="W56" s="102"/>
      <c r="X56" s="102"/>
      <c r="Y56" s="103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</row>
    <row r="57" spans="1:41" ht="13.5" customHeight="1">
      <c r="A57" s="135" t="s">
        <v>87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7"/>
      <c r="V57" s="104"/>
      <c r="W57" s="105"/>
      <c r="X57" s="105"/>
      <c r="Y57" s="106"/>
      <c r="Z57" s="141"/>
      <c r="AA57" s="142"/>
      <c r="AB57" s="142"/>
      <c r="AC57" s="142"/>
      <c r="AD57" s="142"/>
      <c r="AE57" s="142"/>
      <c r="AF57" s="142"/>
      <c r="AG57" s="143"/>
      <c r="AH57" s="141"/>
      <c r="AI57" s="142"/>
      <c r="AJ57" s="142"/>
      <c r="AK57" s="142"/>
      <c r="AL57" s="142"/>
      <c r="AM57" s="142"/>
      <c r="AN57" s="142"/>
      <c r="AO57" s="143"/>
    </row>
    <row r="58" spans="1:41" ht="13.5" customHeight="1">
      <c r="A58" s="98" t="s">
        <v>88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100"/>
      <c r="V58" s="138" t="s">
        <v>106</v>
      </c>
      <c r="W58" s="139"/>
      <c r="X58" s="139"/>
      <c r="Y58" s="140"/>
      <c r="Z58" s="73"/>
      <c r="AA58" s="74"/>
      <c r="AB58" s="74"/>
      <c r="AC58" s="74"/>
      <c r="AD58" s="74"/>
      <c r="AE58" s="74"/>
      <c r="AF58" s="74"/>
      <c r="AG58" s="75"/>
      <c r="AH58" s="73"/>
      <c r="AI58" s="74"/>
      <c r="AJ58" s="74"/>
      <c r="AK58" s="74"/>
      <c r="AL58" s="74"/>
      <c r="AM58" s="74"/>
      <c r="AN58" s="74"/>
      <c r="AO58" s="75"/>
    </row>
    <row r="59" spans="1:41" ht="13.5" customHeight="1">
      <c r="A59" s="134" t="s">
        <v>89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01" t="s">
        <v>107</v>
      </c>
      <c r="W59" s="102"/>
      <c r="X59" s="102"/>
      <c r="Y59" s="103"/>
      <c r="Z59" s="110">
        <v>119.4</v>
      </c>
      <c r="AA59" s="110"/>
      <c r="AB59" s="110"/>
      <c r="AC59" s="110"/>
      <c r="AD59" s="110"/>
      <c r="AE59" s="110"/>
      <c r="AF59" s="110"/>
      <c r="AG59" s="110"/>
      <c r="AH59" s="84">
        <v>156.69999999999999</v>
      </c>
      <c r="AI59" s="77"/>
      <c r="AJ59" s="77"/>
      <c r="AK59" s="77"/>
      <c r="AL59" s="77"/>
      <c r="AM59" s="77"/>
      <c r="AN59" s="77"/>
      <c r="AO59" s="85"/>
    </row>
    <row r="60" spans="1:41" ht="13.5" customHeight="1">
      <c r="A60" s="134" t="s">
        <v>90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01" t="s">
        <v>108</v>
      </c>
      <c r="W60" s="102"/>
      <c r="X60" s="102"/>
      <c r="Y60" s="103"/>
      <c r="Z60" s="110">
        <v>6.5</v>
      </c>
      <c r="AA60" s="110"/>
      <c r="AB60" s="110"/>
      <c r="AC60" s="110"/>
      <c r="AD60" s="110"/>
      <c r="AE60" s="110"/>
      <c r="AF60" s="110"/>
      <c r="AG60" s="110"/>
      <c r="AH60" s="84">
        <v>11</v>
      </c>
      <c r="AI60" s="77"/>
      <c r="AJ60" s="77"/>
      <c r="AK60" s="77"/>
      <c r="AL60" s="77"/>
      <c r="AM60" s="77"/>
      <c r="AN60" s="77"/>
      <c r="AO60" s="85"/>
    </row>
    <row r="61" spans="1:41" ht="13.5" customHeight="1">
      <c r="A61" s="133" t="s">
        <v>140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01" t="s">
        <v>109</v>
      </c>
      <c r="W61" s="102"/>
      <c r="X61" s="102"/>
      <c r="Y61" s="103"/>
      <c r="Z61" s="110"/>
      <c r="AA61" s="110"/>
      <c r="AB61" s="110"/>
      <c r="AC61" s="110"/>
      <c r="AD61" s="110"/>
      <c r="AE61" s="110"/>
      <c r="AF61" s="110"/>
      <c r="AG61" s="110"/>
      <c r="AH61" s="84"/>
      <c r="AI61" s="77"/>
      <c r="AJ61" s="77"/>
      <c r="AK61" s="77"/>
      <c r="AL61" s="77"/>
      <c r="AM61" s="77"/>
      <c r="AN61" s="77"/>
      <c r="AO61" s="85"/>
    </row>
    <row r="62" spans="1:41" ht="13.5" customHeight="1">
      <c r="A62" s="134" t="s">
        <v>92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01" t="s">
        <v>110</v>
      </c>
      <c r="W62" s="102"/>
      <c r="X62" s="102"/>
      <c r="Y62" s="103"/>
      <c r="Z62" s="110"/>
      <c r="AA62" s="110"/>
      <c r="AB62" s="110"/>
      <c r="AC62" s="110"/>
      <c r="AD62" s="110"/>
      <c r="AE62" s="110"/>
      <c r="AF62" s="110"/>
      <c r="AG62" s="110"/>
      <c r="AH62" s="84"/>
      <c r="AI62" s="77"/>
      <c r="AJ62" s="77"/>
      <c r="AK62" s="77"/>
      <c r="AL62" s="77"/>
      <c r="AM62" s="77"/>
      <c r="AN62" s="77"/>
      <c r="AO62" s="85"/>
    </row>
    <row r="63" spans="1:41" ht="13.5" customHeight="1">
      <c r="A63" s="127" t="s">
        <v>93</v>
      </c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9"/>
      <c r="V63" s="101" t="s">
        <v>111</v>
      </c>
      <c r="W63" s="102"/>
      <c r="X63" s="102"/>
      <c r="Y63" s="103"/>
      <c r="Z63" s="84">
        <v>6</v>
      </c>
      <c r="AA63" s="77"/>
      <c r="AB63" s="77"/>
      <c r="AC63" s="77"/>
      <c r="AD63" s="77"/>
      <c r="AE63" s="77"/>
      <c r="AF63" s="77"/>
      <c r="AG63" s="85"/>
      <c r="AH63" s="130">
        <v>1.3</v>
      </c>
      <c r="AI63" s="131"/>
      <c r="AJ63" s="131"/>
      <c r="AK63" s="131"/>
      <c r="AL63" s="131"/>
      <c r="AM63" s="131"/>
      <c r="AN63" s="131"/>
      <c r="AO63" s="132"/>
    </row>
    <row r="64" spans="1:41" ht="13.5" customHeight="1">
      <c r="A64" s="93" t="s">
        <v>94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1"/>
      <c r="V64" s="101" t="s">
        <v>112</v>
      </c>
      <c r="W64" s="102"/>
      <c r="X64" s="102"/>
      <c r="Y64" s="103"/>
      <c r="Z64" s="84">
        <v>849.8</v>
      </c>
      <c r="AA64" s="77"/>
      <c r="AB64" s="77"/>
      <c r="AC64" s="77"/>
      <c r="AD64" s="77"/>
      <c r="AE64" s="77"/>
      <c r="AF64" s="77"/>
      <c r="AG64" s="85"/>
      <c r="AH64" s="84">
        <v>873.9</v>
      </c>
      <c r="AI64" s="77"/>
      <c r="AJ64" s="77"/>
      <c r="AK64" s="77"/>
      <c r="AL64" s="77"/>
      <c r="AM64" s="77"/>
      <c r="AN64" s="77"/>
      <c r="AO64" s="85"/>
    </row>
    <row r="65" spans="1:41" ht="13.5" customHeight="1">
      <c r="A65" s="79" t="s">
        <v>95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101" t="s">
        <v>113</v>
      </c>
      <c r="W65" s="102"/>
      <c r="X65" s="102"/>
      <c r="Y65" s="103"/>
      <c r="Z65" s="110"/>
      <c r="AA65" s="110"/>
      <c r="AB65" s="110"/>
      <c r="AC65" s="110"/>
      <c r="AD65" s="110"/>
      <c r="AE65" s="110"/>
      <c r="AF65" s="110"/>
      <c r="AG65" s="110"/>
      <c r="AH65" s="84"/>
      <c r="AI65" s="77"/>
      <c r="AJ65" s="77"/>
      <c r="AK65" s="77"/>
      <c r="AL65" s="77"/>
      <c r="AM65" s="77"/>
      <c r="AN65" s="77"/>
      <c r="AO65" s="85"/>
    </row>
    <row r="66" spans="1:41" ht="17.25" customHeight="1">
      <c r="A66" s="123" t="s">
        <v>143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01" t="s">
        <v>114</v>
      </c>
      <c r="W66" s="102"/>
      <c r="X66" s="102"/>
      <c r="Y66" s="103"/>
      <c r="Z66" s="107">
        <f>Z56+Z58+Z59+Z60+Z62+Z63+Z64+Z65</f>
        <v>981.69999999999993</v>
      </c>
      <c r="AA66" s="107"/>
      <c r="AB66" s="107"/>
      <c r="AC66" s="107"/>
      <c r="AD66" s="107"/>
      <c r="AE66" s="107"/>
      <c r="AF66" s="107"/>
      <c r="AG66" s="107"/>
      <c r="AH66" s="107">
        <f>AH56+AH58+AH59+AH60+AH62+AH63+AH64+AH65</f>
        <v>1042.9000000000001</v>
      </c>
      <c r="AI66" s="107"/>
      <c r="AJ66" s="107"/>
      <c r="AK66" s="107"/>
      <c r="AL66" s="107"/>
      <c r="AM66" s="107"/>
      <c r="AN66" s="107"/>
      <c r="AO66" s="107"/>
    </row>
    <row r="67" spans="1:41" ht="26.25" customHeight="1">
      <c r="A67" s="119" t="s">
        <v>96</v>
      </c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1"/>
      <c r="V67" s="122" t="s">
        <v>115</v>
      </c>
      <c r="W67" s="122"/>
      <c r="X67" s="122"/>
      <c r="Y67" s="122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</row>
    <row r="68" spans="1:41" ht="17.25" customHeight="1">
      <c r="A68" s="123" t="s">
        <v>27</v>
      </c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2" t="s">
        <v>116</v>
      </c>
      <c r="W68" s="122"/>
      <c r="X68" s="122"/>
      <c r="Y68" s="122"/>
      <c r="Z68" s="124">
        <f>Z53+Z54+Z66+Z67</f>
        <v>1941</v>
      </c>
      <c r="AA68" s="124"/>
      <c r="AB68" s="124"/>
      <c r="AC68" s="124"/>
      <c r="AD68" s="124"/>
      <c r="AE68" s="124"/>
      <c r="AF68" s="124"/>
      <c r="AG68" s="124"/>
      <c r="AH68" s="107">
        <f>AH53+AH54+AH66+AH67</f>
        <v>1973.6</v>
      </c>
      <c r="AI68" s="107"/>
      <c r="AJ68" s="107"/>
      <c r="AK68" s="107"/>
      <c r="AL68" s="107"/>
      <c r="AM68" s="107"/>
      <c r="AN68" s="107"/>
      <c r="AO68" s="107"/>
    </row>
    <row r="69" spans="1:41" ht="12" customHeight="1">
      <c r="A69" s="9"/>
      <c r="B69" s="9"/>
      <c r="C69" s="9"/>
      <c r="D69" s="9"/>
      <c r="F69" s="9"/>
      <c r="G69" s="9"/>
      <c r="H69" s="9"/>
      <c r="I69" s="9"/>
      <c r="J69" s="9"/>
      <c r="K69" s="9"/>
      <c r="L69" s="5"/>
      <c r="V69" s="9"/>
    </row>
    <row r="70" spans="1:41" ht="14.25" customHeight="1">
      <c r="A70" s="125" t="s">
        <v>35</v>
      </c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</row>
    <row r="71" spans="1:41" ht="14.2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1"/>
      <c r="Q71" s="32" t="s">
        <v>147</v>
      </c>
      <c r="R71" s="76" t="s">
        <v>162</v>
      </c>
      <c r="S71" s="76"/>
      <c r="T71" s="76"/>
      <c r="U71" s="76"/>
      <c r="V71" s="76"/>
      <c r="W71" s="76"/>
      <c r="X71" s="24" t="s">
        <v>144</v>
      </c>
      <c r="Y71" s="33" t="s">
        <v>161</v>
      </c>
      <c r="Z71" s="24" t="s">
        <v>146</v>
      </c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</row>
    <row r="72" spans="1:41" ht="14.25" customHeight="1">
      <c r="A72" s="14"/>
      <c r="B72" s="14"/>
      <c r="C72" s="14"/>
      <c r="D72" s="14"/>
      <c r="E72" s="15"/>
      <c r="F72" s="14"/>
      <c r="G72" s="16"/>
      <c r="H72" s="17"/>
      <c r="I72" s="17"/>
      <c r="J72" s="17"/>
      <c r="K72" s="17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4"/>
      <c r="W72" s="15"/>
      <c r="X72" s="15"/>
      <c r="Y72" s="15"/>
      <c r="Z72" s="126" t="s">
        <v>54</v>
      </c>
      <c r="AA72" s="126"/>
      <c r="AB72" s="126"/>
      <c r="AC72" s="126"/>
      <c r="AD72" s="126"/>
      <c r="AE72" s="126"/>
      <c r="AF72" s="126"/>
      <c r="AG72" s="126"/>
      <c r="AH72" s="18"/>
      <c r="AI72" s="18"/>
      <c r="AJ72" s="18"/>
      <c r="AK72" s="18"/>
      <c r="AL72" s="18"/>
      <c r="AM72" s="18"/>
      <c r="AN72" s="18"/>
      <c r="AO72" s="18"/>
    </row>
    <row r="73" spans="1:41" ht="15" customHeight="1">
      <c r="A73" s="11"/>
      <c r="B73" s="11"/>
      <c r="C73" s="11"/>
      <c r="D73" s="11"/>
      <c r="F73" s="11"/>
      <c r="G73" s="12"/>
      <c r="H73" s="13"/>
      <c r="I73" s="13"/>
      <c r="J73" s="13"/>
      <c r="K73" s="11"/>
      <c r="L73" s="5"/>
      <c r="V73" s="11"/>
      <c r="Z73" s="86" t="s">
        <v>11</v>
      </c>
      <c r="AA73" s="86"/>
      <c r="AB73" s="86"/>
      <c r="AC73" s="86"/>
      <c r="AD73" s="86"/>
      <c r="AE73" s="86"/>
      <c r="AF73" s="86"/>
      <c r="AG73" s="86"/>
      <c r="AH73" s="81">
        <v>1801007</v>
      </c>
      <c r="AI73" s="82"/>
      <c r="AJ73" s="82"/>
      <c r="AK73" s="82"/>
      <c r="AL73" s="82"/>
      <c r="AM73" s="82"/>
      <c r="AN73" s="82"/>
      <c r="AO73" s="83"/>
    </row>
    <row r="74" spans="1:41" ht="12" customHeight="1">
      <c r="A74" s="11"/>
      <c r="B74" s="11"/>
      <c r="C74" s="11"/>
      <c r="D74" s="11"/>
      <c r="F74" s="11"/>
      <c r="G74" s="12"/>
      <c r="H74" s="13"/>
      <c r="I74" s="13"/>
      <c r="J74" s="13"/>
      <c r="K74" s="11"/>
      <c r="L74" s="5"/>
      <c r="V74" s="11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spans="1:41" ht="41.25" customHeight="1">
      <c r="A75" s="80" t="s">
        <v>36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111" t="s">
        <v>97</v>
      </c>
      <c r="W75" s="111"/>
      <c r="X75" s="111"/>
      <c r="Y75" s="111"/>
      <c r="Z75" s="112" t="s">
        <v>53</v>
      </c>
      <c r="AA75" s="113"/>
      <c r="AB75" s="113"/>
      <c r="AC75" s="113"/>
      <c r="AD75" s="113"/>
      <c r="AE75" s="113"/>
      <c r="AF75" s="113"/>
      <c r="AG75" s="114"/>
      <c r="AH75" s="115" t="s">
        <v>117</v>
      </c>
      <c r="AI75" s="116"/>
      <c r="AJ75" s="116"/>
      <c r="AK75" s="116"/>
      <c r="AL75" s="116"/>
      <c r="AM75" s="116"/>
      <c r="AN75" s="116"/>
      <c r="AO75" s="117"/>
    </row>
    <row r="76" spans="1:41" ht="14.25" customHeight="1">
      <c r="A76" s="101">
        <v>1</v>
      </c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3"/>
      <c r="V76" s="88" t="s">
        <v>52</v>
      </c>
      <c r="W76" s="88"/>
      <c r="X76" s="88"/>
      <c r="Y76" s="88"/>
      <c r="Z76" s="118">
        <v>3</v>
      </c>
      <c r="AA76" s="118"/>
      <c r="AB76" s="118"/>
      <c r="AC76" s="118"/>
      <c r="AD76" s="118"/>
      <c r="AE76" s="118"/>
      <c r="AF76" s="118"/>
      <c r="AG76" s="118"/>
      <c r="AH76" s="118">
        <v>4</v>
      </c>
      <c r="AI76" s="118"/>
      <c r="AJ76" s="118"/>
      <c r="AK76" s="118"/>
      <c r="AL76" s="118"/>
      <c r="AM76" s="118"/>
      <c r="AN76" s="118"/>
      <c r="AO76" s="118"/>
    </row>
    <row r="77" spans="1:41" ht="27" customHeight="1">
      <c r="A77" s="87" t="s">
        <v>139</v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8" t="s">
        <v>121</v>
      </c>
      <c r="W77" s="88"/>
      <c r="X77" s="88"/>
      <c r="Y77" s="88"/>
      <c r="Z77" s="110">
        <v>193</v>
      </c>
      <c r="AA77" s="110"/>
      <c r="AB77" s="110"/>
      <c r="AC77" s="110"/>
      <c r="AD77" s="110"/>
      <c r="AE77" s="110"/>
      <c r="AF77" s="110"/>
      <c r="AG77" s="110"/>
      <c r="AH77" s="110">
        <v>152.4</v>
      </c>
      <c r="AI77" s="110"/>
      <c r="AJ77" s="110"/>
      <c r="AK77" s="110"/>
      <c r="AL77" s="110"/>
      <c r="AM77" s="110"/>
      <c r="AN77" s="110"/>
      <c r="AO77" s="110"/>
    </row>
    <row r="78" spans="1:41" ht="14.25" customHeight="1">
      <c r="A78" s="87" t="s">
        <v>37</v>
      </c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8" t="s">
        <v>122</v>
      </c>
      <c r="W78" s="88"/>
      <c r="X78" s="88"/>
      <c r="Y78" s="88"/>
      <c r="Z78" s="84">
        <v>1026.8</v>
      </c>
      <c r="AA78" s="77"/>
      <c r="AB78" s="77"/>
      <c r="AC78" s="77"/>
      <c r="AD78" s="77"/>
      <c r="AE78" s="77"/>
      <c r="AF78" s="77"/>
      <c r="AG78" s="85"/>
      <c r="AH78" s="84">
        <v>788.6</v>
      </c>
      <c r="AI78" s="77"/>
      <c r="AJ78" s="77"/>
      <c r="AK78" s="77"/>
      <c r="AL78" s="77"/>
      <c r="AM78" s="77"/>
      <c r="AN78" s="77"/>
      <c r="AO78" s="85"/>
    </row>
    <row r="79" spans="1:41" ht="14.25" customHeight="1">
      <c r="A79" s="87" t="s">
        <v>38</v>
      </c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8" t="s">
        <v>123</v>
      </c>
      <c r="W79" s="88"/>
      <c r="X79" s="88"/>
      <c r="Y79" s="88"/>
      <c r="Z79" s="110">
        <v>43.9</v>
      </c>
      <c r="AA79" s="110"/>
      <c r="AB79" s="110"/>
      <c r="AC79" s="110"/>
      <c r="AD79" s="110"/>
      <c r="AE79" s="110"/>
      <c r="AF79" s="110"/>
      <c r="AG79" s="110"/>
      <c r="AH79" s="110">
        <v>21.1</v>
      </c>
      <c r="AI79" s="110"/>
      <c r="AJ79" s="110"/>
      <c r="AK79" s="110"/>
      <c r="AL79" s="110"/>
      <c r="AM79" s="110"/>
      <c r="AN79" s="110"/>
      <c r="AO79" s="110"/>
    </row>
    <row r="80" spans="1:41" ht="16.5" customHeight="1">
      <c r="A80" s="93" t="s">
        <v>118</v>
      </c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1"/>
      <c r="V80" s="92" t="s">
        <v>124</v>
      </c>
      <c r="W80" s="92"/>
      <c r="X80" s="92"/>
      <c r="Y80" s="92"/>
      <c r="Z80" s="107">
        <f>Z77+Z78+Z79</f>
        <v>1263.7</v>
      </c>
      <c r="AA80" s="107"/>
      <c r="AB80" s="107"/>
      <c r="AC80" s="107"/>
      <c r="AD80" s="107"/>
      <c r="AE80" s="107"/>
      <c r="AF80" s="107"/>
      <c r="AG80" s="107"/>
      <c r="AH80" s="107">
        <f>AH77+AH78+AH79</f>
        <v>962.1</v>
      </c>
      <c r="AI80" s="107"/>
      <c r="AJ80" s="107"/>
      <c r="AK80" s="107"/>
      <c r="AL80" s="107"/>
      <c r="AM80" s="107"/>
      <c r="AN80" s="107"/>
      <c r="AO80" s="107"/>
    </row>
    <row r="81" spans="1:41" ht="14.25" customHeight="1">
      <c r="A81" s="87" t="s">
        <v>39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8" t="s">
        <v>125</v>
      </c>
      <c r="W81" s="88"/>
      <c r="X81" s="88"/>
      <c r="Y81" s="88"/>
      <c r="Z81" s="25" t="s">
        <v>141</v>
      </c>
      <c r="AA81" s="77">
        <v>190.9</v>
      </c>
      <c r="AB81" s="77"/>
      <c r="AC81" s="77"/>
      <c r="AD81" s="77"/>
      <c r="AE81" s="77"/>
      <c r="AF81" s="77"/>
      <c r="AG81" s="26" t="s">
        <v>142</v>
      </c>
      <c r="AH81" s="25" t="s">
        <v>141</v>
      </c>
      <c r="AI81" s="77">
        <v>592.1</v>
      </c>
      <c r="AJ81" s="77"/>
      <c r="AK81" s="77"/>
      <c r="AL81" s="77"/>
      <c r="AM81" s="77"/>
      <c r="AN81" s="77"/>
      <c r="AO81" s="26" t="s">
        <v>142</v>
      </c>
    </row>
    <row r="82" spans="1:41" ht="14.25" customHeight="1">
      <c r="A82" s="87" t="s">
        <v>40</v>
      </c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8" t="s">
        <v>126</v>
      </c>
      <c r="W82" s="88"/>
      <c r="X82" s="88"/>
      <c r="Y82" s="88"/>
      <c r="Z82" s="25" t="s">
        <v>141</v>
      </c>
      <c r="AA82" s="77">
        <v>1070.7</v>
      </c>
      <c r="AB82" s="77"/>
      <c r="AC82" s="77"/>
      <c r="AD82" s="77"/>
      <c r="AE82" s="77"/>
      <c r="AF82" s="77"/>
      <c r="AG82" s="26" t="s">
        <v>142</v>
      </c>
      <c r="AH82" s="25" t="s">
        <v>141</v>
      </c>
      <c r="AI82" s="77">
        <v>345</v>
      </c>
      <c r="AJ82" s="77"/>
      <c r="AK82" s="77"/>
      <c r="AL82" s="77"/>
      <c r="AM82" s="77"/>
      <c r="AN82" s="77"/>
      <c r="AO82" s="26" t="s">
        <v>142</v>
      </c>
    </row>
    <row r="83" spans="1:41" ht="14.25" customHeight="1">
      <c r="A83" s="87" t="s">
        <v>41</v>
      </c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8" t="s">
        <v>127</v>
      </c>
      <c r="W83" s="88"/>
      <c r="X83" s="88"/>
      <c r="Y83" s="88"/>
      <c r="Z83" s="25" t="s">
        <v>141</v>
      </c>
      <c r="AA83" s="77"/>
      <c r="AB83" s="77"/>
      <c r="AC83" s="77"/>
      <c r="AD83" s="77"/>
      <c r="AE83" s="77"/>
      <c r="AF83" s="77"/>
      <c r="AG83" s="26" t="s">
        <v>142</v>
      </c>
      <c r="AH83" s="25" t="s">
        <v>141</v>
      </c>
      <c r="AI83" s="77"/>
      <c r="AJ83" s="77"/>
      <c r="AK83" s="77"/>
      <c r="AL83" s="77"/>
      <c r="AM83" s="77"/>
      <c r="AN83" s="77"/>
      <c r="AO83" s="26" t="s">
        <v>142</v>
      </c>
    </row>
    <row r="84" spans="1:41" ht="16.5" customHeight="1">
      <c r="A84" s="93" t="s">
        <v>119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1"/>
      <c r="V84" s="92" t="s">
        <v>128</v>
      </c>
      <c r="W84" s="92"/>
      <c r="X84" s="92"/>
      <c r="Y84" s="92"/>
      <c r="Z84" s="27" t="s">
        <v>141</v>
      </c>
      <c r="AA84" s="108">
        <f>AA81+AA82+AA83</f>
        <v>1261.6000000000001</v>
      </c>
      <c r="AB84" s="108"/>
      <c r="AC84" s="108"/>
      <c r="AD84" s="108"/>
      <c r="AE84" s="108"/>
      <c r="AF84" s="108"/>
      <c r="AG84" s="28" t="s">
        <v>142</v>
      </c>
      <c r="AH84" s="27" t="s">
        <v>141</v>
      </c>
      <c r="AI84" s="108">
        <f>AI81+AI82+AI83</f>
        <v>937.1</v>
      </c>
      <c r="AJ84" s="108"/>
      <c r="AK84" s="108"/>
      <c r="AL84" s="108"/>
      <c r="AM84" s="108"/>
      <c r="AN84" s="108"/>
      <c r="AO84" s="28" t="s">
        <v>142</v>
      </c>
    </row>
    <row r="85" spans="1:41" ht="14.25" customHeight="1">
      <c r="A85" s="87" t="s">
        <v>148</v>
      </c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8" t="s">
        <v>129</v>
      </c>
      <c r="W85" s="88"/>
      <c r="X85" s="88"/>
      <c r="Y85" s="88"/>
      <c r="Z85" s="107">
        <f>Z80-AA84</f>
        <v>2.0999999999999091</v>
      </c>
      <c r="AA85" s="107"/>
      <c r="AB85" s="107"/>
      <c r="AC85" s="107"/>
      <c r="AD85" s="107"/>
      <c r="AE85" s="107"/>
      <c r="AF85" s="107"/>
      <c r="AG85" s="107"/>
      <c r="AH85" s="107">
        <f>AH80-AI84</f>
        <v>25</v>
      </c>
      <c r="AI85" s="107"/>
      <c r="AJ85" s="107"/>
      <c r="AK85" s="107"/>
      <c r="AL85" s="107"/>
      <c r="AM85" s="107"/>
      <c r="AN85" s="107"/>
      <c r="AO85" s="107"/>
    </row>
    <row r="86" spans="1:41" ht="14.25" customHeight="1">
      <c r="A86" s="87" t="s">
        <v>42</v>
      </c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8" t="s">
        <v>130</v>
      </c>
      <c r="W86" s="88"/>
      <c r="X86" s="88"/>
      <c r="Y86" s="88"/>
      <c r="Z86" s="25" t="s">
        <v>141</v>
      </c>
      <c r="AA86" s="77">
        <v>0.4</v>
      </c>
      <c r="AB86" s="77"/>
      <c r="AC86" s="77"/>
      <c r="AD86" s="77"/>
      <c r="AE86" s="77"/>
      <c r="AF86" s="77"/>
      <c r="AG86" s="26" t="s">
        <v>142</v>
      </c>
      <c r="AH86" s="25" t="s">
        <v>141</v>
      </c>
      <c r="AI86" s="77">
        <v>4.5</v>
      </c>
      <c r="AJ86" s="77"/>
      <c r="AK86" s="77"/>
      <c r="AL86" s="77"/>
      <c r="AM86" s="77"/>
      <c r="AN86" s="77"/>
      <c r="AO86" s="26" t="s">
        <v>142</v>
      </c>
    </row>
    <row r="87" spans="1:41" ht="16.5" customHeight="1">
      <c r="A87" s="89" t="s">
        <v>120</v>
      </c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1"/>
      <c r="V87" s="92" t="s">
        <v>131</v>
      </c>
      <c r="W87" s="92"/>
      <c r="X87" s="92"/>
      <c r="Y87" s="92"/>
      <c r="Z87" s="29"/>
      <c r="AA87" s="108">
        <f>Z85-AA86</f>
        <v>1.6999999999999091</v>
      </c>
      <c r="AB87" s="108"/>
      <c r="AC87" s="108"/>
      <c r="AD87" s="108"/>
      <c r="AE87" s="108"/>
      <c r="AF87" s="108"/>
      <c r="AG87" s="30"/>
      <c r="AH87" s="29"/>
      <c r="AI87" s="108">
        <f>AH85-AI86</f>
        <v>20.5</v>
      </c>
      <c r="AJ87" s="108"/>
      <c r="AK87" s="108"/>
      <c r="AL87" s="108"/>
      <c r="AM87" s="108"/>
      <c r="AN87" s="108"/>
      <c r="AO87" s="30"/>
    </row>
    <row r="88" spans="1:41" ht="4.5" customHeight="1"/>
    <row r="89" spans="1:41" ht="15" customHeight="1">
      <c r="B89" s="94" t="s">
        <v>48</v>
      </c>
      <c r="C89" s="94"/>
      <c r="D89" s="94"/>
      <c r="E89" s="94"/>
      <c r="F89" s="94"/>
      <c r="G89" s="94"/>
      <c r="H89" s="94"/>
      <c r="I89" s="94"/>
      <c r="Q89" s="1"/>
      <c r="R89" s="1"/>
      <c r="S89" s="1"/>
      <c r="T89" s="1"/>
      <c r="U89" s="95"/>
      <c r="V89" s="95"/>
      <c r="W89" s="95"/>
      <c r="X89" s="95"/>
      <c r="AI89" s="96" t="s">
        <v>158</v>
      </c>
      <c r="AJ89" s="96"/>
      <c r="AK89" s="96"/>
      <c r="AL89" s="96"/>
      <c r="AM89" s="96"/>
      <c r="AN89" s="96"/>
    </row>
    <row r="90" spans="1:41">
      <c r="Q90" s="1"/>
      <c r="R90" s="1"/>
      <c r="S90" s="1"/>
      <c r="T90" s="1"/>
      <c r="U90" s="68" t="s">
        <v>51</v>
      </c>
      <c r="V90" s="68"/>
      <c r="W90" s="68"/>
      <c r="X90" s="68"/>
      <c r="AI90" s="68" t="s">
        <v>50</v>
      </c>
      <c r="AJ90" s="68"/>
      <c r="AK90" s="68"/>
      <c r="AL90" s="68"/>
      <c r="AM90" s="68"/>
      <c r="AN90" s="68"/>
    </row>
    <row r="91" spans="1:41" ht="4.5" customHeight="1">
      <c r="Q91" s="1"/>
      <c r="R91" s="1"/>
      <c r="S91" s="1"/>
      <c r="T91" s="1"/>
      <c r="U91" s="94"/>
      <c r="V91" s="94"/>
      <c r="W91" s="94"/>
      <c r="X91" s="94"/>
      <c r="AI91" s="97"/>
      <c r="AJ91" s="97"/>
      <c r="AK91" s="97"/>
      <c r="AL91" s="97"/>
      <c r="AM91" s="97"/>
      <c r="AN91" s="97"/>
    </row>
    <row r="92" spans="1:41">
      <c r="B92" s="94" t="s">
        <v>49</v>
      </c>
      <c r="C92" s="94"/>
      <c r="D92" s="94"/>
      <c r="E92" s="94"/>
      <c r="F92" s="94"/>
      <c r="G92" s="94"/>
      <c r="H92" s="94"/>
      <c r="I92" s="94"/>
      <c r="Q92" s="1"/>
      <c r="R92" s="1"/>
      <c r="S92" s="1"/>
      <c r="T92" s="1"/>
      <c r="U92" s="95"/>
      <c r="V92" s="95"/>
      <c r="W92" s="95"/>
      <c r="X92" s="95"/>
      <c r="AI92" s="96" t="s">
        <v>159</v>
      </c>
      <c r="AJ92" s="96"/>
      <c r="AK92" s="96"/>
      <c r="AL92" s="96"/>
      <c r="AM92" s="96"/>
      <c r="AN92" s="96"/>
    </row>
    <row r="93" spans="1:41">
      <c r="Q93" s="1"/>
      <c r="R93" s="1"/>
      <c r="S93" s="1"/>
      <c r="T93" s="1"/>
      <c r="U93" s="68" t="s">
        <v>51</v>
      </c>
      <c r="V93" s="68"/>
      <c r="W93" s="68"/>
      <c r="X93" s="68"/>
      <c r="AI93" s="68" t="s">
        <v>50</v>
      </c>
      <c r="AJ93" s="68"/>
      <c r="AK93" s="68"/>
      <c r="AL93" s="68"/>
      <c r="AM93" s="68"/>
      <c r="AN93" s="68"/>
    </row>
    <row r="94" spans="1:41" ht="7.5" customHeight="1"/>
  </sheetData>
  <mergeCells count="303">
    <mergeCell ref="AB8:AG8"/>
    <mergeCell ref="W1:AO1"/>
    <mergeCell ref="A3:AO3"/>
    <mergeCell ref="A4:AO4"/>
    <mergeCell ref="A6:AF6"/>
    <mergeCell ref="AM6:AO6"/>
    <mergeCell ref="AI6:AK6"/>
    <mergeCell ref="AI7:AO7"/>
    <mergeCell ref="AI8:AO8"/>
    <mergeCell ref="T15:Y15"/>
    <mergeCell ref="Z15:AG15"/>
    <mergeCell ref="AH15:AO15"/>
    <mergeCell ref="A13:F13"/>
    <mergeCell ref="AB10:AG10"/>
    <mergeCell ref="A9:I9"/>
    <mergeCell ref="J9:Z9"/>
    <mergeCell ref="AB9:AG9"/>
    <mergeCell ref="A12:Z12"/>
    <mergeCell ref="AI9:AO9"/>
    <mergeCell ref="A18:U18"/>
    <mergeCell ref="V18:Y18"/>
    <mergeCell ref="Z18:AG18"/>
    <mergeCell ref="AH18:AO18"/>
    <mergeCell ref="A19:U19"/>
    <mergeCell ref="V19:Y19"/>
    <mergeCell ref="Z19:AG19"/>
    <mergeCell ref="AH19:AO19"/>
    <mergeCell ref="Z22:AG22"/>
    <mergeCell ref="AH22:AO22"/>
    <mergeCell ref="A20:U20"/>
    <mergeCell ref="V20:Y20"/>
    <mergeCell ref="Z20:AG20"/>
    <mergeCell ref="AH20:AO20"/>
    <mergeCell ref="A21:U21"/>
    <mergeCell ref="V21:Y21"/>
    <mergeCell ref="Z21:AG21"/>
    <mergeCell ref="AH21:AO21"/>
    <mergeCell ref="A25:U25"/>
    <mergeCell ref="V25:Y25"/>
    <mergeCell ref="Z25:AG25"/>
    <mergeCell ref="AH25:AO25"/>
    <mergeCell ref="A23:U23"/>
    <mergeCell ref="V23:Y23"/>
    <mergeCell ref="Z23:AG23"/>
    <mergeCell ref="AH23:AO23"/>
    <mergeCell ref="A24:U24"/>
    <mergeCell ref="V24:Y24"/>
    <mergeCell ref="A28:U28"/>
    <mergeCell ref="V28:Y28"/>
    <mergeCell ref="Z28:AG28"/>
    <mergeCell ref="AH28:AO28"/>
    <mergeCell ref="A29:U29"/>
    <mergeCell ref="V29:Y29"/>
    <mergeCell ref="Z29:AG29"/>
    <mergeCell ref="AH29:AO29"/>
    <mergeCell ref="A26:U26"/>
    <mergeCell ref="V26:Y26"/>
    <mergeCell ref="Z26:AG26"/>
    <mergeCell ref="AH26:AO26"/>
    <mergeCell ref="A27:U27"/>
    <mergeCell ref="V27:Y27"/>
    <mergeCell ref="Z27:AG27"/>
    <mergeCell ref="AH27:AO27"/>
    <mergeCell ref="A33:U33"/>
    <mergeCell ref="V33:Y33"/>
    <mergeCell ref="Z33:AG33"/>
    <mergeCell ref="AH33:AO33"/>
    <mergeCell ref="A30:U30"/>
    <mergeCell ref="V30:Y30"/>
    <mergeCell ref="Z30:AG30"/>
    <mergeCell ref="AH30:AO30"/>
    <mergeCell ref="A32:U32"/>
    <mergeCell ref="V32:Y32"/>
    <mergeCell ref="Z32:AG32"/>
    <mergeCell ref="AH32:AO32"/>
    <mergeCell ref="A31:U31"/>
    <mergeCell ref="V31:Y31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6:U36"/>
    <mergeCell ref="V36:Y36"/>
    <mergeCell ref="Z36:AG36"/>
    <mergeCell ref="AH36:AO36"/>
    <mergeCell ref="A37:U37"/>
    <mergeCell ref="V37:Y37"/>
    <mergeCell ref="Z37:AG37"/>
    <mergeCell ref="AH37:AO37"/>
    <mergeCell ref="Z41:AG41"/>
    <mergeCell ref="AH41:AO41"/>
    <mergeCell ref="A38:U38"/>
    <mergeCell ref="V38:Y38"/>
    <mergeCell ref="Z38:AG38"/>
    <mergeCell ref="AH38:AO38"/>
    <mergeCell ref="A39:U39"/>
    <mergeCell ref="V39:Y39"/>
    <mergeCell ref="Z39:AG39"/>
    <mergeCell ref="AH39:AO39"/>
    <mergeCell ref="A42:U42"/>
    <mergeCell ref="V42:Y42"/>
    <mergeCell ref="Z42:AG42"/>
    <mergeCell ref="AH42:AO42"/>
    <mergeCell ref="A40:U40"/>
    <mergeCell ref="V40:Y40"/>
    <mergeCell ref="Z40:AG40"/>
    <mergeCell ref="AH40:AO40"/>
    <mergeCell ref="A41:U41"/>
    <mergeCell ref="V41:Y41"/>
    <mergeCell ref="A43:U43"/>
    <mergeCell ref="V43:Y43"/>
    <mergeCell ref="Z43:AG43"/>
    <mergeCell ref="AH43:AO43"/>
    <mergeCell ref="A45:U45"/>
    <mergeCell ref="V45:Y45"/>
    <mergeCell ref="Z45:AG45"/>
    <mergeCell ref="AH45:AO45"/>
    <mergeCell ref="A46:U46"/>
    <mergeCell ref="V46:Y46"/>
    <mergeCell ref="Z46:AG46"/>
    <mergeCell ref="AH46:AO46"/>
    <mergeCell ref="A47:U47"/>
    <mergeCell ref="V47:Y47"/>
    <mergeCell ref="Z47:AG47"/>
    <mergeCell ref="AH47:AO47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0:U50"/>
    <mergeCell ref="V50:Y50"/>
    <mergeCell ref="Z50:AG50"/>
    <mergeCell ref="AH50:AO50"/>
    <mergeCell ref="A51:U51"/>
    <mergeCell ref="V51:Y51"/>
    <mergeCell ref="AA51:AF51"/>
    <mergeCell ref="AI51:AN51"/>
    <mergeCell ref="Z55:AG55"/>
    <mergeCell ref="AH55:AO55"/>
    <mergeCell ref="A52:U52"/>
    <mergeCell ref="V52:Y52"/>
    <mergeCell ref="A53:U53"/>
    <mergeCell ref="V53:Y53"/>
    <mergeCell ref="Z53:AG53"/>
    <mergeCell ref="AH53:AO53"/>
    <mergeCell ref="AI52:AN52"/>
    <mergeCell ref="V56:Y56"/>
    <mergeCell ref="A56:U56"/>
    <mergeCell ref="Z56:AG56"/>
    <mergeCell ref="AH56:AO56"/>
    <mergeCell ref="A54:U54"/>
    <mergeCell ref="V54:Y54"/>
    <mergeCell ref="Z54:AG54"/>
    <mergeCell ref="AH54:AO54"/>
    <mergeCell ref="A55:U55"/>
    <mergeCell ref="V55:Y55"/>
    <mergeCell ref="A57:U57"/>
    <mergeCell ref="V58:Y58"/>
    <mergeCell ref="Z57:AG57"/>
    <mergeCell ref="AH57:AO57"/>
    <mergeCell ref="A59:U59"/>
    <mergeCell ref="V60:Y60"/>
    <mergeCell ref="Z59:AG59"/>
    <mergeCell ref="AH59:AO59"/>
    <mergeCell ref="A60:U60"/>
    <mergeCell ref="V61:Y61"/>
    <mergeCell ref="Z60:AG60"/>
    <mergeCell ref="AH60:AO60"/>
    <mergeCell ref="A61:U61"/>
    <mergeCell ref="V62:Y62"/>
    <mergeCell ref="Z61:AG61"/>
    <mergeCell ref="AH61:AO61"/>
    <mergeCell ref="A62:U62"/>
    <mergeCell ref="AH62:AO62"/>
    <mergeCell ref="A63:U63"/>
    <mergeCell ref="V64:Y64"/>
    <mergeCell ref="Z63:AG63"/>
    <mergeCell ref="AH63:AO63"/>
    <mergeCell ref="AH64:AO64"/>
    <mergeCell ref="V66:Y66"/>
    <mergeCell ref="Z65:AG65"/>
    <mergeCell ref="AH65:AO65"/>
    <mergeCell ref="A66:U66"/>
    <mergeCell ref="Z66:AG66"/>
    <mergeCell ref="AH66:AO66"/>
    <mergeCell ref="A67:U67"/>
    <mergeCell ref="V67:Y67"/>
    <mergeCell ref="Z67:AG67"/>
    <mergeCell ref="AH67:AO67"/>
    <mergeCell ref="A68:U68"/>
    <mergeCell ref="V68:Y68"/>
    <mergeCell ref="Z68:AG68"/>
    <mergeCell ref="AH68:AO68"/>
    <mergeCell ref="AH73:AO73"/>
    <mergeCell ref="A70:AO70"/>
    <mergeCell ref="Z72:AG72"/>
    <mergeCell ref="A79:U79"/>
    <mergeCell ref="V79:Y79"/>
    <mergeCell ref="Z79:AG79"/>
    <mergeCell ref="AH79:AO79"/>
    <mergeCell ref="A76:U76"/>
    <mergeCell ref="V76:Y76"/>
    <mergeCell ref="Z76:AG76"/>
    <mergeCell ref="AH76:AO76"/>
    <mergeCell ref="A77:U77"/>
    <mergeCell ref="V77:Y77"/>
    <mergeCell ref="AQ1:AT13"/>
    <mergeCell ref="A80:U80"/>
    <mergeCell ref="V80:Y80"/>
    <mergeCell ref="Z80:AG80"/>
    <mergeCell ref="AH80:AO80"/>
    <mergeCell ref="A81:U81"/>
    <mergeCell ref="V81:Y81"/>
    <mergeCell ref="A78:U78"/>
    <mergeCell ref="V78:Y78"/>
    <mergeCell ref="Z78:AG78"/>
    <mergeCell ref="Z62:AG62"/>
    <mergeCell ref="A7:F7"/>
    <mergeCell ref="G7:Z7"/>
    <mergeCell ref="AB7:AG7"/>
    <mergeCell ref="AA52:AF52"/>
    <mergeCell ref="Z73:AG73"/>
    <mergeCell ref="AH78:AO78"/>
    <mergeCell ref="Z77:AG77"/>
    <mergeCell ref="AH77:AO77"/>
    <mergeCell ref="AA81:AF81"/>
    <mergeCell ref="A75:U75"/>
    <mergeCell ref="V75:Y75"/>
    <mergeCell ref="Z75:AG75"/>
    <mergeCell ref="AH75:AO75"/>
    <mergeCell ref="A85:U85"/>
    <mergeCell ref="V85:Y85"/>
    <mergeCell ref="Z85:AG85"/>
    <mergeCell ref="AH85:AO85"/>
    <mergeCell ref="A82:U82"/>
    <mergeCell ref="V82:Y82"/>
    <mergeCell ref="A83:U83"/>
    <mergeCell ref="V83:Y83"/>
    <mergeCell ref="B89:I89"/>
    <mergeCell ref="U89:X89"/>
    <mergeCell ref="AI89:AN89"/>
    <mergeCell ref="AA87:AF87"/>
    <mergeCell ref="AI87:AN87"/>
    <mergeCell ref="AA84:AF84"/>
    <mergeCell ref="AI84:AN84"/>
    <mergeCell ref="AA86:AF86"/>
    <mergeCell ref="AI86:AN86"/>
    <mergeCell ref="U93:X93"/>
    <mergeCell ref="AI5:AO5"/>
    <mergeCell ref="A86:U86"/>
    <mergeCell ref="V86:Y86"/>
    <mergeCell ref="A87:U87"/>
    <mergeCell ref="V87:Y87"/>
    <mergeCell ref="A84:U84"/>
    <mergeCell ref="V84:Y84"/>
    <mergeCell ref="B92:I92"/>
    <mergeCell ref="U90:X90"/>
    <mergeCell ref="U91:X91"/>
    <mergeCell ref="U92:X92"/>
    <mergeCell ref="AI92:AN92"/>
    <mergeCell ref="AI93:AN93"/>
    <mergeCell ref="AI91:AN91"/>
    <mergeCell ref="A58:U58"/>
    <mergeCell ref="A64:U64"/>
    <mergeCell ref="V59:Y59"/>
    <mergeCell ref="V65:Y65"/>
    <mergeCell ref="V57:Y57"/>
    <mergeCell ref="Z58:AG58"/>
    <mergeCell ref="Z64:AG64"/>
    <mergeCell ref="A65:U65"/>
    <mergeCell ref="V63:Y63"/>
    <mergeCell ref="AI90:AN90"/>
    <mergeCell ref="A10:M10"/>
    <mergeCell ref="N10:Z10"/>
    <mergeCell ref="E8:Z8"/>
    <mergeCell ref="A11:M11"/>
    <mergeCell ref="N11:Z11"/>
    <mergeCell ref="I15:S15"/>
    <mergeCell ref="AH58:AO58"/>
    <mergeCell ref="R71:W71"/>
    <mergeCell ref="A8:D8"/>
    <mergeCell ref="AA24:AF24"/>
    <mergeCell ref="AI24:AN24"/>
    <mergeCell ref="J16:O16"/>
    <mergeCell ref="Q16:R16"/>
    <mergeCell ref="A22:U22"/>
    <mergeCell ref="V22:Y22"/>
    <mergeCell ref="AI81:AN81"/>
    <mergeCell ref="AA82:AF82"/>
    <mergeCell ref="AI82:AN82"/>
    <mergeCell ref="AA83:AF83"/>
    <mergeCell ref="AI83:AN83"/>
    <mergeCell ref="AI10:AO10"/>
    <mergeCell ref="Z31:AG31"/>
    <mergeCell ref="AH31:AO31"/>
  </mergeCells>
  <pageMargins left="0.39370078740157483" right="0.39370078740157483" top="0.39370078740157483" bottom="0.39370078740157483" header="0.51181102362204722" footer="0.51181102362204722"/>
  <pageSetup paperSize="9" orientation="portrait" blackAndWhite="1" r:id="rId1"/>
  <headerFooter alignWithMargins="0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T96"/>
  <sheetViews>
    <sheetView showGridLines="0" showZeros="0" zoomScaleNormal="100" workbookViewId="0"/>
  </sheetViews>
  <sheetFormatPr defaultColWidth="9.109375" defaultRowHeight="13.2"/>
  <cols>
    <col min="1" max="5" width="2.33203125" style="4" customWidth="1"/>
    <col min="6" max="6" width="2.6640625" style="4" customWidth="1"/>
    <col min="7" max="29" width="2.33203125" style="4" customWidth="1"/>
    <col min="30" max="37" width="2.33203125" style="1" customWidth="1"/>
    <col min="38" max="41" width="2.6640625" style="1" customWidth="1"/>
    <col min="42" max="16384" width="9.109375" style="1"/>
  </cols>
  <sheetData>
    <row r="1" spans="1:46" ht="48.7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251" t="s">
        <v>135</v>
      </c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Q1" s="109"/>
      <c r="AR1" s="109"/>
      <c r="AS1" s="109"/>
      <c r="AT1" s="109"/>
    </row>
    <row r="2" spans="1:46" ht="23.2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Q2" s="109"/>
      <c r="AR2" s="109"/>
      <c r="AS2" s="109"/>
      <c r="AT2" s="109"/>
    </row>
    <row r="3" spans="1:46" ht="15.75" customHeight="1">
      <c r="A3" s="253" t="s">
        <v>0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Q3" s="109"/>
      <c r="AR3" s="109"/>
      <c r="AS3" s="109"/>
      <c r="AT3" s="109"/>
    </row>
    <row r="4" spans="1:46" ht="15.75" customHeight="1">
      <c r="A4" s="253" t="s">
        <v>55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Q4" s="109"/>
      <c r="AR4" s="109"/>
      <c r="AS4" s="109"/>
      <c r="AT4" s="109"/>
    </row>
    <row r="5" spans="1:46" ht="29.25" customHeight="1">
      <c r="A5" s="35"/>
      <c r="B5" s="35"/>
      <c r="C5" s="35"/>
      <c r="D5" s="35"/>
      <c r="E5" s="37"/>
      <c r="F5" s="34"/>
      <c r="G5" s="35"/>
      <c r="H5" s="35"/>
      <c r="I5" s="34"/>
      <c r="J5" s="34"/>
      <c r="K5" s="34"/>
      <c r="L5" s="38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7"/>
      <c r="AB5" s="37"/>
      <c r="AC5" s="37"/>
      <c r="AD5" s="37"/>
      <c r="AE5" s="37"/>
      <c r="AF5" s="37"/>
      <c r="AG5" s="37"/>
      <c r="AH5" s="36"/>
      <c r="AI5" s="183" t="s">
        <v>1</v>
      </c>
      <c r="AJ5" s="183"/>
      <c r="AK5" s="183"/>
      <c r="AL5" s="183"/>
      <c r="AM5" s="183"/>
      <c r="AN5" s="183"/>
      <c r="AO5" s="183"/>
      <c r="AQ5" s="109"/>
      <c r="AR5" s="109"/>
      <c r="AS5" s="109"/>
      <c r="AT5" s="109"/>
    </row>
    <row r="6" spans="1:46" ht="15.75" customHeight="1">
      <c r="A6" s="254" t="s">
        <v>2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34"/>
      <c r="AH6" s="36"/>
      <c r="AI6" s="232">
        <f>'Для розрахунків'!AI6:AK6</f>
        <v>0</v>
      </c>
      <c r="AJ6" s="233"/>
      <c r="AK6" s="234"/>
      <c r="AL6" s="40">
        <f>'Для розрахунків'!AL6</f>
        <v>0</v>
      </c>
      <c r="AM6" s="242" t="s">
        <v>44</v>
      </c>
      <c r="AN6" s="242"/>
      <c r="AO6" s="242"/>
      <c r="AQ6" s="109"/>
      <c r="AR6" s="109"/>
      <c r="AS6" s="109"/>
      <c r="AT6" s="109"/>
    </row>
    <row r="7" spans="1:46" ht="15" customHeight="1">
      <c r="A7" s="243" t="s">
        <v>3</v>
      </c>
      <c r="B7" s="243"/>
      <c r="C7" s="243"/>
      <c r="D7" s="243"/>
      <c r="E7" s="243"/>
      <c r="F7" s="243"/>
      <c r="G7" s="249" t="str">
        <f>'Для розрахунків'!G7:Z7</f>
        <v>КП "Спецсервіс-Кременчук"</v>
      </c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41"/>
      <c r="AB7" s="163" t="s">
        <v>4</v>
      </c>
      <c r="AC7" s="163"/>
      <c r="AD7" s="163"/>
      <c r="AE7" s="163"/>
      <c r="AF7" s="163"/>
      <c r="AG7" s="163"/>
      <c r="AH7" s="36"/>
      <c r="AI7" s="242" t="str">
        <f>'Для розрахунків'!AI7:AO7</f>
        <v>32275620</v>
      </c>
      <c r="AJ7" s="198"/>
      <c r="AK7" s="198"/>
      <c r="AL7" s="198"/>
      <c r="AM7" s="198"/>
      <c r="AN7" s="198"/>
      <c r="AO7" s="198"/>
      <c r="AQ7" s="109"/>
      <c r="AR7" s="109"/>
      <c r="AS7" s="109"/>
      <c r="AT7" s="109"/>
    </row>
    <row r="8" spans="1:46" ht="12.75" customHeight="1">
      <c r="A8" s="243" t="s">
        <v>5</v>
      </c>
      <c r="B8" s="243"/>
      <c r="C8" s="243"/>
      <c r="D8" s="243"/>
      <c r="E8" s="249" t="str">
        <f>'Для розрахунків'!E8:Z8</f>
        <v>Полтавська</v>
      </c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37"/>
      <c r="AB8" s="163" t="s">
        <v>6</v>
      </c>
      <c r="AC8" s="163"/>
      <c r="AD8" s="163"/>
      <c r="AE8" s="163"/>
      <c r="AF8" s="163"/>
      <c r="AG8" s="163"/>
      <c r="AH8" s="36"/>
      <c r="AI8" s="242" t="str">
        <f>'Для розрахунків'!AI8:AO8</f>
        <v>5310400000</v>
      </c>
      <c r="AJ8" s="198"/>
      <c r="AK8" s="198"/>
      <c r="AL8" s="198"/>
      <c r="AM8" s="198"/>
      <c r="AN8" s="198"/>
      <c r="AO8" s="198"/>
      <c r="AQ8" s="109"/>
      <c r="AR8" s="109"/>
      <c r="AS8" s="109"/>
      <c r="AT8" s="109"/>
    </row>
    <row r="9" spans="1:46" ht="27" customHeight="1">
      <c r="A9" s="251" t="s">
        <v>43</v>
      </c>
      <c r="B9" s="251"/>
      <c r="C9" s="251"/>
      <c r="D9" s="251"/>
      <c r="E9" s="251"/>
      <c r="F9" s="251"/>
      <c r="G9" s="251"/>
      <c r="H9" s="251"/>
      <c r="I9" s="251"/>
      <c r="J9" s="244" t="str">
        <f>'Для розрахунків'!J9:Z9</f>
        <v>Комунальне підприємство</v>
      </c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35"/>
      <c r="AB9" s="252" t="s">
        <v>7</v>
      </c>
      <c r="AC9" s="252"/>
      <c r="AD9" s="252"/>
      <c r="AE9" s="252"/>
      <c r="AF9" s="252"/>
      <c r="AG9" s="252"/>
      <c r="AH9" s="36"/>
      <c r="AI9" s="242" t="str">
        <f>'Для розрахунків'!AI9:AO9</f>
        <v>150</v>
      </c>
      <c r="AJ9" s="198"/>
      <c r="AK9" s="198"/>
      <c r="AL9" s="198"/>
      <c r="AM9" s="198"/>
      <c r="AN9" s="198"/>
      <c r="AO9" s="198"/>
      <c r="AQ9" s="109"/>
      <c r="AR9" s="109"/>
      <c r="AS9" s="109"/>
      <c r="AT9" s="109"/>
    </row>
    <row r="10" spans="1:46" ht="15.75" customHeight="1">
      <c r="A10" s="243" t="s">
        <v>8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4" t="str">
        <f>'Для розрахунків'!N10:Z10</f>
        <v>Інші види діяльності з прибирання</v>
      </c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41"/>
      <c r="AB10" s="163" t="s">
        <v>9</v>
      </c>
      <c r="AC10" s="163"/>
      <c r="AD10" s="163"/>
      <c r="AE10" s="163"/>
      <c r="AF10" s="163"/>
      <c r="AG10" s="163"/>
      <c r="AH10" s="36"/>
      <c r="AI10" s="242" t="str">
        <f>'Для розрахунків'!AI10:AO10</f>
        <v>81.29</v>
      </c>
      <c r="AJ10" s="198"/>
      <c r="AK10" s="198"/>
      <c r="AL10" s="198"/>
      <c r="AM10" s="198"/>
      <c r="AN10" s="198"/>
      <c r="AO10" s="198"/>
      <c r="AQ10" s="109"/>
      <c r="AR10" s="109"/>
      <c r="AS10" s="109"/>
      <c r="AT10" s="109"/>
    </row>
    <row r="11" spans="1:46" ht="17.25" customHeight="1">
      <c r="A11" s="243" t="s">
        <v>133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4" t="str">
        <f>'Для розрахунків'!N11:Z11</f>
        <v>37</v>
      </c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41"/>
      <c r="AB11" s="34"/>
      <c r="AC11" s="39"/>
      <c r="AD11" s="39"/>
      <c r="AE11" s="39"/>
      <c r="AF11" s="39"/>
      <c r="AG11" s="36"/>
      <c r="AH11" s="36"/>
      <c r="AI11" s="36"/>
      <c r="AJ11" s="36"/>
      <c r="AK11" s="36"/>
      <c r="AL11" s="36"/>
      <c r="AM11" s="36"/>
      <c r="AN11" s="36"/>
      <c r="AO11" s="36"/>
      <c r="AQ11" s="109"/>
      <c r="AR11" s="109"/>
      <c r="AS11" s="109"/>
      <c r="AT11" s="109"/>
    </row>
    <row r="12" spans="1:46" ht="13.5" customHeight="1">
      <c r="A12" s="243" t="s">
        <v>132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41"/>
      <c r="AB12" s="34"/>
      <c r="AC12" s="42"/>
      <c r="AD12" s="42"/>
      <c r="AE12" s="34"/>
      <c r="AF12" s="34"/>
      <c r="AG12" s="36"/>
      <c r="AH12" s="36"/>
      <c r="AI12" s="36"/>
      <c r="AJ12" s="36"/>
      <c r="AK12" s="36"/>
      <c r="AL12" s="36"/>
      <c r="AM12" s="36"/>
      <c r="AN12" s="36"/>
      <c r="AO12" s="36"/>
      <c r="AQ12" s="109"/>
      <c r="AR12" s="109"/>
      <c r="AS12" s="109"/>
      <c r="AT12" s="109"/>
    </row>
    <row r="13" spans="1:46" ht="13.5" customHeight="1">
      <c r="A13" s="163" t="s">
        <v>57</v>
      </c>
      <c r="B13" s="163"/>
      <c r="C13" s="163"/>
      <c r="D13" s="163"/>
      <c r="E13" s="163"/>
      <c r="F13" s="16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6"/>
      <c r="AH13" s="36"/>
      <c r="AI13" s="36"/>
      <c r="AJ13" s="36"/>
      <c r="AK13" s="36"/>
      <c r="AL13" s="36"/>
      <c r="AM13" s="36"/>
      <c r="AN13" s="36"/>
      <c r="AO13" s="36"/>
      <c r="AQ13" s="109"/>
      <c r="AR13" s="109"/>
      <c r="AS13" s="109"/>
      <c r="AT13" s="109"/>
    </row>
    <row r="14" spans="1:46" ht="30" customHeight="1">
      <c r="A14" s="34"/>
      <c r="B14" s="34"/>
      <c r="C14" s="42"/>
      <c r="D14" s="42"/>
      <c r="E14" s="42"/>
      <c r="F14" s="42"/>
      <c r="G14" s="34"/>
      <c r="H14" s="34"/>
      <c r="I14" s="34"/>
      <c r="J14" s="34"/>
      <c r="K14" s="34"/>
      <c r="L14" s="38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</row>
    <row r="15" spans="1:46" ht="15" customHeight="1">
      <c r="A15" s="34"/>
      <c r="B15" s="34"/>
      <c r="C15" s="34"/>
      <c r="D15" s="34"/>
      <c r="E15" s="34"/>
      <c r="F15" s="34"/>
      <c r="G15" s="34"/>
      <c r="H15" s="34"/>
      <c r="I15" s="246" t="s">
        <v>10</v>
      </c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 t="s">
        <v>47</v>
      </c>
      <c r="U15" s="246"/>
      <c r="V15" s="246"/>
      <c r="W15" s="246"/>
      <c r="X15" s="246"/>
      <c r="Y15" s="246"/>
      <c r="Z15" s="183" t="s">
        <v>46</v>
      </c>
      <c r="AA15" s="183"/>
      <c r="AB15" s="183"/>
      <c r="AC15" s="183"/>
      <c r="AD15" s="183"/>
      <c r="AE15" s="183"/>
      <c r="AF15" s="183"/>
      <c r="AG15" s="247"/>
      <c r="AH15" s="189">
        <v>1801006</v>
      </c>
      <c r="AI15" s="190"/>
      <c r="AJ15" s="190"/>
      <c r="AK15" s="190"/>
      <c r="AL15" s="190"/>
      <c r="AM15" s="190"/>
      <c r="AN15" s="190"/>
      <c r="AO15" s="191"/>
    </row>
    <row r="16" spans="1:46" ht="10.5" customHeight="1">
      <c r="A16" s="34"/>
      <c r="B16" s="34"/>
      <c r="C16" s="34"/>
      <c r="D16" s="34"/>
      <c r="E16" s="34"/>
      <c r="F16" s="34"/>
      <c r="G16" s="34"/>
      <c r="H16" s="34"/>
      <c r="I16" s="44" t="s">
        <v>145</v>
      </c>
      <c r="J16" s="248" t="str">
        <f>'Для розрахунків'!J16:O16</f>
        <v>31 березня</v>
      </c>
      <c r="K16" s="248"/>
      <c r="L16" s="248"/>
      <c r="M16" s="248"/>
      <c r="N16" s="248"/>
      <c r="O16" s="248"/>
      <c r="P16" s="44" t="s">
        <v>144</v>
      </c>
      <c r="Q16" s="248">
        <f>'Для розрахунків'!Q16:R16</f>
        <v>19</v>
      </c>
      <c r="R16" s="248"/>
      <c r="S16" s="44" t="s">
        <v>146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</row>
    <row r="17" spans="1:41" ht="7.5" customHeight="1">
      <c r="A17" s="34"/>
      <c r="B17" s="34"/>
      <c r="C17" s="34"/>
      <c r="D17" s="34"/>
      <c r="E17" s="34"/>
      <c r="F17" s="34"/>
      <c r="G17" s="45"/>
      <c r="H17" s="45"/>
      <c r="I17" s="34"/>
      <c r="J17" s="34"/>
      <c r="K17" s="34"/>
      <c r="L17" s="38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</row>
    <row r="18" spans="1:41" ht="27.75" customHeight="1">
      <c r="A18" s="187" t="s">
        <v>12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92" t="s">
        <v>97</v>
      </c>
      <c r="W18" s="190"/>
      <c r="X18" s="190"/>
      <c r="Y18" s="191"/>
      <c r="Z18" s="187" t="s">
        <v>13</v>
      </c>
      <c r="AA18" s="187"/>
      <c r="AB18" s="187"/>
      <c r="AC18" s="187"/>
      <c r="AD18" s="187"/>
      <c r="AE18" s="187"/>
      <c r="AF18" s="187"/>
      <c r="AG18" s="187"/>
      <c r="AH18" s="187" t="s">
        <v>45</v>
      </c>
      <c r="AI18" s="187"/>
      <c r="AJ18" s="187"/>
      <c r="AK18" s="187"/>
      <c r="AL18" s="187"/>
      <c r="AM18" s="187"/>
      <c r="AN18" s="187"/>
      <c r="AO18" s="187"/>
    </row>
    <row r="19" spans="1:41" ht="15" customHeight="1">
      <c r="A19" s="195">
        <v>1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7"/>
      <c r="V19" s="230" t="s">
        <v>52</v>
      </c>
      <c r="W19" s="230"/>
      <c r="X19" s="230"/>
      <c r="Y19" s="230"/>
      <c r="Z19" s="242">
        <v>3</v>
      </c>
      <c r="AA19" s="242"/>
      <c r="AB19" s="242"/>
      <c r="AC19" s="242"/>
      <c r="AD19" s="242"/>
      <c r="AE19" s="242"/>
      <c r="AF19" s="242"/>
      <c r="AG19" s="242"/>
      <c r="AH19" s="242">
        <v>4</v>
      </c>
      <c r="AI19" s="242"/>
      <c r="AJ19" s="242"/>
      <c r="AK19" s="242"/>
      <c r="AL19" s="242"/>
      <c r="AM19" s="242"/>
      <c r="AN19" s="242"/>
      <c r="AO19" s="242"/>
    </row>
    <row r="20" spans="1:41" ht="19.5" customHeight="1">
      <c r="A20" s="217" t="s">
        <v>14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9"/>
      <c r="V20" s="187"/>
      <c r="W20" s="187"/>
      <c r="X20" s="187"/>
      <c r="Y20" s="187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</row>
    <row r="21" spans="1:41" ht="15" customHeight="1">
      <c r="A21" s="205" t="s">
        <v>56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187" t="s">
        <v>62</v>
      </c>
      <c r="W21" s="187"/>
      <c r="X21" s="187"/>
      <c r="Y21" s="187"/>
      <c r="Z21" s="181" t="str">
        <f>IF('Для розрахунків'!Z21:AG21&gt;0,'Для розрахунків'!Z21:AG21,"-")</f>
        <v>-</v>
      </c>
      <c r="AA21" s="181"/>
      <c r="AB21" s="181"/>
      <c r="AC21" s="181"/>
      <c r="AD21" s="181"/>
      <c r="AE21" s="181"/>
      <c r="AF21" s="181"/>
      <c r="AG21" s="181"/>
      <c r="AH21" s="181" t="str">
        <f>IF('Для розрахунків'!AH21:AO21&gt;0,'Для розрахунків'!AH21:AO21,"-")</f>
        <v>-</v>
      </c>
      <c r="AI21" s="181"/>
      <c r="AJ21" s="181"/>
      <c r="AK21" s="181"/>
      <c r="AL21" s="181"/>
      <c r="AM21" s="181"/>
      <c r="AN21" s="181"/>
      <c r="AO21" s="181"/>
    </row>
    <row r="22" spans="1:41" ht="15" customHeight="1">
      <c r="A22" s="205" t="s">
        <v>15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187" t="s">
        <v>63</v>
      </c>
      <c r="W22" s="187"/>
      <c r="X22" s="187"/>
      <c r="Y22" s="187"/>
      <c r="Z22" s="181">
        <f>IF('Для розрахунків'!Z22:AG22&gt;0,'Для розрахунків'!Z22:AG22,"-")</f>
        <v>1722.3000000000002</v>
      </c>
      <c r="AA22" s="181"/>
      <c r="AB22" s="181"/>
      <c r="AC22" s="181"/>
      <c r="AD22" s="181"/>
      <c r="AE22" s="181"/>
      <c r="AF22" s="181"/>
      <c r="AG22" s="181"/>
      <c r="AH22" s="181">
        <f>IF('Для розрахунків'!AH22:AO22&gt;0,'Для розрахунків'!AH22:AO22,"-")</f>
        <v>1740.4999999999998</v>
      </c>
      <c r="AI22" s="181"/>
      <c r="AJ22" s="181"/>
      <c r="AK22" s="181"/>
      <c r="AL22" s="181"/>
      <c r="AM22" s="181"/>
      <c r="AN22" s="181"/>
      <c r="AO22" s="181"/>
    </row>
    <row r="23" spans="1:41" ht="15" customHeight="1">
      <c r="A23" s="207" t="s">
        <v>16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187" t="s">
        <v>64</v>
      </c>
      <c r="W23" s="187"/>
      <c r="X23" s="187"/>
      <c r="Y23" s="187"/>
      <c r="Z23" s="181">
        <f>IF('Для розрахунків'!Z23:AG23&gt;0,'Для розрахунків'!Z23:AG23,"-")</f>
        <v>2610.4</v>
      </c>
      <c r="AA23" s="181"/>
      <c r="AB23" s="181"/>
      <c r="AC23" s="181"/>
      <c r="AD23" s="181"/>
      <c r="AE23" s="181"/>
      <c r="AF23" s="181"/>
      <c r="AG23" s="181"/>
      <c r="AH23" s="181">
        <f>IF('Для розрахунків'!AH23:AO23&gt;0,'Для розрахунків'!AH23:AO23,"-")</f>
        <v>2685.7</v>
      </c>
      <c r="AI23" s="181"/>
      <c r="AJ23" s="181"/>
      <c r="AK23" s="181"/>
      <c r="AL23" s="181"/>
      <c r="AM23" s="181"/>
      <c r="AN23" s="181"/>
      <c r="AO23" s="181"/>
    </row>
    <row r="24" spans="1:41" ht="15" customHeight="1">
      <c r="A24" s="207" t="s">
        <v>138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187" t="s">
        <v>65</v>
      </c>
      <c r="W24" s="187"/>
      <c r="X24" s="187"/>
      <c r="Y24" s="187"/>
      <c r="Z24" s="46" t="s">
        <v>141</v>
      </c>
      <c r="AA24" s="174">
        <f>IF('Для розрахунків'!AA24:AF24&gt;0,'Для розрахунків'!AA24:AF24,"-")</f>
        <v>888.1</v>
      </c>
      <c r="AB24" s="174"/>
      <c r="AC24" s="174"/>
      <c r="AD24" s="174"/>
      <c r="AE24" s="174"/>
      <c r="AF24" s="174"/>
      <c r="AG24" s="47" t="s">
        <v>142</v>
      </c>
      <c r="AH24" s="48" t="s">
        <v>141</v>
      </c>
      <c r="AI24" s="174">
        <f>IF('Для розрахунків'!AI24:AN24&gt;0,'Для розрахунків'!AI24:AN24,"-")</f>
        <v>945.2</v>
      </c>
      <c r="AJ24" s="174"/>
      <c r="AK24" s="174"/>
      <c r="AL24" s="174"/>
      <c r="AM24" s="174"/>
      <c r="AN24" s="174"/>
      <c r="AO24" s="49" t="s">
        <v>142</v>
      </c>
    </row>
    <row r="25" spans="1:41" ht="15" customHeight="1">
      <c r="A25" s="205" t="s">
        <v>58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187" t="s">
        <v>66</v>
      </c>
      <c r="W25" s="187"/>
      <c r="X25" s="187"/>
      <c r="Y25" s="187"/>
      <c r="Z25" s="181" t="str">
        <f>IF('Для розрахунків'!Z25:AG25&gt;0,'Для розрахунків'!Z25:AG25,"-")</f>
        <v>-</v>
      </c>
      <c r="AA25" s="181"/>
      <c r="AB25" s="181"/>
      <c r="AC25" s="181"/>
      <c r="AD25" s="181"/>
      <c r="AE25" s="181"/>
      <c r="AF25" s="181"/>
      <c r="AG25" s="181"/>
      <c r="AH25" s="181" t="str">
        <f>IF('Для розрахунків'!AH25:AO25&gt;0,'Для розрахунків'!AH25:AO25,"-")</f>
        <v>-</v>
      </c>
      <c r="AI25" s="181"/>
      <c r="AJ25" s="181"/>
      <c r="AK25" s="181"/>
      <c r="AL25" s="181"/>
      <c r="AM25" s="181"/>
      <c r="AN25" s="181"/>
      <c r="AO25" s="181"/>
    </row>
    <row r="26" spans="1:41" ht="15" customHeight="1">
      <c r="A26" s="205" t="s">
        <v>17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187" t="s">
        <v>67</v>
      </c>
      <c r="W26" s="187"/>
      <c r="X26" s="187"/>
      <c r="Y26" s="187"/>
      <c r="Z26" s="181" t="str">
        <f>IF('Для розрахунків'!Z26:AG26&gt;0,'Для розрахунків'!Z26:AG26,"-")</f>
        <v>-</v>
      </c>
      <c r="AA26" s="181"/>
      <c r="AB26" s="181"/>
      <c r="AC26" s="181"/>
      <c r="AD26" s="181"/>
      <c r="AE26" s="181"/>
      <c r="AF26" s="181"/>
      <c r="AG26" s="181"/>
      <c r="AH26" s="181" t="str">
        <f>IF('Для розрахунків'!AH26:AO26&gt;0,'Для розрахунків'!AH26:AO26,"-")</f>
        <v>-</v>
      </c>
      <c r="AI26" s="181"/>
      <c r="AJ26" s="181"/>
      <c r="AK26" s="181"/>
      <c r="AL26" s="181"/>
      <c r="AM26" s="181"/>
      <c r="AN26" s="181"/>
      <c r="AO26" s="181"/>
    </row>
    <row r="27" spans="1:41" ht="15" customHeight="1">
      <c r="A27" s="205" t="s">
        <v>18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187" t="s">
        <v>68</v>
      </c>
      <c r="W27" s="187"/>
      <c r="X27" s="187"/>
      <c r="Y27" s="187"/>
      <c r="Z27" s="181" t="str">
        <f>IF('Для розрахунків'!Z27:AG27&gt;0,'Для розрахунків'!Z27:AG27,"-")</f>
        <v>-</v>
      </c>
      <c r="AA27" s="181"/>
      <c r="AB27" s="181"/>
      <c r="AC27" s="181"/>
      <c r="AD27" s="181"/>
      <c r="AE27" s="181"/>
      <c r="AF27" s="181"/>
      <c r="AG27" s="181"/>
      <c r="AH27" s="181" t="str">
        <f>IF('Для розрахунків'!AH27:AO27&gt;0,'Для розрахунків'!AH27:AO27,"-")</f>
        <v>-</v>
      </c>
      <c r="AI27" s="181"/>
      <c r="AJ27" s="181"/>
      <c r="AK27" s="181"/>
      <c r="AL27" s="181"/>
      <c r="AM27" s="181"/>
      <c r="AN27" s="181"/>
      <c r="AO27" s="181"/>
    </row>
    <row r="28" spans="1:41" ht="19.5" customHeight="1">
      <c r="A28" s="199" t="s">
        <v>19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202" t="s">
        <v>69</v>
      </c>
      <c r="W28" s="203"/>
      <c r="X28" s="203"/>
      <c r="Y28" s="204"/>
      <c r="Z28" s="181">
        <f>IF('Для розрахунків'!Z28:AG28&gt;0,'Для розрахунків'!Z28:AG28,"-")</f>
        <v>1722.3000000000002</v>
      </c>
      <c r="AA28" s="181"/>
      <c r="AB28" s="181"/>
      <c r="AC28" s="181"/>
      <c r="AD28" s="181"/>
      <c r="AE28" s="181"/>
      <c r="AF28" s="181"/>
      <c r="AG28" s="181"/>
      <c r="AH28" s="181">
        <f>IF('Для розрахунків'!AH28:AO28&gt;0,'Для розрахунків'!AH28:AO28,"-")</f>
        <v>1740.4999999999998</v>
      </c>
      <c r="AI28" s="181"/>
      <c r="AJ28" s="181"/>
      <c r="AK28" s="181"/>
      <c r="AL28" s="181"/>
      <c r="AM28" s="181"/>
      <c r="AN28" s="181"/>
      <c r="AO28" s="181"/>
    </row>
    <row r="29" spans="1:41" ht="19.5" customHeight="1">
      <c r="A29" s="217" t="s">
        <v>20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187"/>
      <c r="W29" s="187"/>
      <c r="X29" s="187"/>
      <c r="Y29" s="187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</row>
    <row r="30" spans="1:41" ht="15" customHeight="1">
      <c r="A30" s="179" t="s">
        <v>59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7"/>
      <c r="V30" s="192" t="s">
        <v>70</v>
      </c>
      <c r="W30" s="193"/>
      <c r="X30" s="193"/>
      <c r="Y30" s="194"/>
      <c r="Z30" s="181">
        <f>IF('Для розрахунків'!Z30:AG30&gt;0,'Для розрахунків'!Z30:AG30,"-")</f>
        <v>129.30000000000001</v>
      </c>
      <c r="AA30" s="181"/>
      <c r="AB30" s="181"/>
      <c r="AC30" s="181"/>
      <c r="AD30" s="181"/>
      <c r="AE30" s="181"/>
      <c r="AF30" s="181"/>
      <c r="AG30" s="181"/>
      <c r="AH30" s="181">
        <f>IF('Для розрахунків'!AH30:AO30&gt;0,'Для розрахунків'!AH30:AO30,"-")</f>
        <v>125</v>
      </c>
      <c r="AI30" s="181"/>
      <c r="AJ30" s="181"/>
      <c r="AK30" s="181"/>
      <c r="AL30" s="181"/>
      <c r="AM30" s="181"/>
      <c r="AN30" s="181"/>
      <c r="AO30" s="181"/>
    </row>
    <row r="31" spans="1:41" ht="15" customHeight="1">
      <c r="A31" s="208" t="s">
        <v>137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10"/>
      <c r="V31" s="192" t="s">
        <v>71</v>
      </c>
      <c r="W31" s="193"/>
      <c r="X31" s="193"/>
      <c r="Y31" s="194"/>
      <c r="Z31" s="181" t="str">
        <f>IF('Для розрахунків'!Z31:AG31&gt;0,'Для розрахунків'!Z31:AG31,"-")</f>
        <v>-</v>
      </c>
      <c r="AA31" s="181"/>
      <c r="AB31" s="181"/>
      <c r="AC31" s="181"/>
      <c r="AD31" s="181"/>
      <c r="AE31" s="181"/>
      <c r="AF31" s="181"/>
      <c r="AG31" s="181"/>
      <c r="AH31" s="181" t="str">
        <f>IF('Для розрахунків'!AH31:AO31&gt;0,'Для розрахунків'!AH31:AO31,"-")</f>
        <v>-</v>
      </c>
      <c r="AI31" s="181"/>
      <c r="AJ31" s="181"/>
      <c r="AK31" s="181"/>
      <c r="AL31" s="181"/>
      <c r="AM31" s="181"/>
      <c r="AN31" s="181"/>
      <c r="AO31" s="181"/>
    </row>
    <row r="32" spans="1:41" ht="15" customHeight="1">
      <c r="A32" s="205" t="s">
        <v>21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187" t="s">
        <v>72</v>
      </c>
      <c r="W32" s="187"/>
      <c r="X32" s="187"/>
      <c r="Y32" s="187"/>
      <c r="Z32" s="181" t="str">
        <f>IF('Для розрахунків'!Z32:AG32&gt;0,'Для розрахунків'!Z32:AG32,"-")</f>
        <v>-</v>
      </c>
      <c r="AA32" s="181"/>
      <c r="AB32" s="181"/>
      <c r="AC32" s="181"/>
      <c r="AD32" s="181"/>
      <c r="AE32" s="181"/>
      <c r="AF32" s="181"/>
      <c r="AG32" s="181"/>
      <c r="AH32" s="181" t="str">
        <f>IF('Для розрахунків'!AH32:AO32&gt;0,'Для розрахунків'!AH32:AO32,"-")</f>
        <v>-</v>
      </c>
      <c r="AI32" s="181"/>
      <c r="AJ32" s="181"/>
      <c r="AK32" s="181"/>
      <c r="AL32" s="181"/>
      <c r="AM32" s="181"/>
      <c r="AN32" s="181"/>
      <c r="AO32" s="181"/>
    </row>
    <row r="33" spans="1:41" ht="15" customHeight="1">
      <c r="A33" s="205" t="s">
        <v>60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187" t="s">
        <v>73</v>
      </c>
      <c r="W33" s="187"/>
      <c r="X33" s="187"/>
      <c r="Y33" s="187"/>
      <c r="Z33" s="181">
        <f>IF('Для розрахунків'!Z33:AG33&gt;0,'Для розрахунків'!Z33:AG33,"-")</f>
        <v>6.5</v>
      </c>
      <c r="AA33" s="181"/>
      <c r="AB33" s="181"/>
      <c r="AC33" s="181"/>
      <c r="AD33" s="181"/>
      <c r="AE33" s="181"/>
      <c r="AF33" s="181"/>
      <c r="AG33" s="181"/>
      <c r="AH33" s="181">
        <f>IF('Для розрахунків'!AH33:AO33&gt;0,'Для розрахунків'!AH33:AO33,"-")</f>
        <v>22</v>
      </c>
      <c r="AI33" s="181"/>
      <c r="AJ33" s="181"/>
      <c r="AK33" s="181"/>
      <c r="AL33" s="181"/>
      <c r="AM33" s="181"/>
      <c r="AN33" s="181"/>
      <c r="AO33" s="181"/>
    </row>
    <row r="34" spans="1:41" ht="15" customHeight="1">
      <c r="A34" s="179" t="s">
        <v>22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7"/>
      <c r="V34" s="192" t="s">
        <v>74</v>
      </c>
      <c r="W34" s="193"/>
      <c r="X34" s="193"/>
      <c r="Y34" s="194"/>
      <c r="Z34" s="181">
        <f>IF('Для розрахунків'!Z34:AG34&gt;0,'Для розрахунків'!Z34:AG34,"-")</f>
        <v>31.5</v>
      </c>
      <c r="AA34" s="181"/>
      <c r="AB34" s="181"/>
      <c r="AC34" s="181"/>
      <c r="AD34" s="181"/>
      <c r="AE34" s="181"/>
      <c r="AF34" s="181"/>
      <c r="AG34" s="181"/>
      <c r="AH34" s="181">
        <f>IF('Для розрахунків'!AH34:AO34&gt;0,'Для розрахунків'!AH34:AO34,"-")</f>
        <v>39.799999999999997</v>
      </c>
      <c r="AI34" s="181"/>
      <c r="AJ34" s="181"/>
      <c r="AK34" s="181"/>
      <c r="AL34" s="181"/>
      <c r="AM34" s="181"/>
      <c r="AN34" s="181"/>
      <c r="AO34" s="181"/>
    </row>
    <row r="35" spans="1:41" ht="15" customHeight="1">
      <c r="A35" s="208" t="s">
        <v>91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10"/>
      <c r="V35" s="192" t="s">
        <v>75</v>
      </c>
      <c r="W35" s="193"/>
      <c r="X35" s="193"/>
      <c r="Y35" s="194"/>
      <c r="Z35" s="181" t="str">
        <f>IF('Для розрахунків'!Z35:AG35&gt;0,'Для розрахунків'!Z35:AG35,"-")</f>
        <v>-</v>
      </c>
      <c r="AA35" s="181"/>
      <c r="AB35" s="181"/>
      <c r="AC35" s="181"/>
      <c r="AD35" s="181"/>
      <c r="AE35" s="181"/>
      <c r="AF35" s="181"/>
      <c r="AG35" s="181"/>
      <c r="AH35" s="181" t="str">
        <f>IF('Для розрахунків'!AH35:AO35&gt;0,'Для розрахунків'!AH35:AO35,"-")</f>
        <v>-</v>
      </c>
      <c r="AI35" s="181"/>
      <c r="AJ35" s="181"/>
      <c r="AK35" s="181"/>
      <c r="AL35" s="181"/>
      <c r="AM35" s="181"/>
      <c r="AN35" s="181"/>
      <c r="AO35" s="181"/>
    </row>
    <row r="36" spans="1:41" ht="15" customHeight="1">
      <c r="A36" s="205" t="s">
        <v>23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187" t="s">
        <v>76</v>
      </c>
      <c r="W36" s="187"/>
      <c r="X36" s="187"/>
      <c r="Y36" s="187"/>
      <c r="Z36" s="181" t="str">
        <f>IF('Для розрахунків'!Z36:AG36&gt;0,'Для розрахунків'!Z36:AG36,"-")</f>
        <v>-</v>
      </c>
      <c r="AA36" s="181"/>
      <c r="AB36" s="181"/>
      <c r="AC36" s="181"/>
      <c r="AD36" s="181"/>
      <c r="AE36" s="181"/>
      <c r="AF36" s="181"/>
      <c r="AG36" s="181"/>
      <c r="AH36" s="181" t="str">
        <f>IF('Для розрахунків'!AH36:AO36&gt;0,'Для розрахунків'!AH36:AO36,"-")</f>
        <v>-</v>
      </c>
      <c r="AI36" s="181"/>
      <c r="AJ36" s="181"/>
      <c r="AK36" s="181"/>
      <c r="AL36" s="181"/>
      <c r="AM36" s="181"/>
      <c r="AN36" s="181"/>
      <c r="AO36" s="181"/>
    </row>
    <row r="37" spans="1:41" ht="15" customHeight="1">
      <c r="A37" s="205" t="s">
        <v>24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187" t="s">
        <v>77</v>
      </c>
      <c r="W37" s="187"/>
      <c r="X37" s="187"/>
      <c r="Y37" s="187"/>
      <c r="Z37" s="181" t="str">
        <f>IF('Для розрахунків'!Z37:AG37&gt;0,'Для розрахунків'!Z37:AG37,"-")</f>
        <v>-</v>
      </c>
      <c r="AA37" s="181"/>
      <c r="AB37" s="181"/>
      <c r="AC37" s="181"/>
      <c r="AD37" s="181"/>
      <c r="AE37" s="181"/>
      <c r="AF37" s="181"/>
      <c r="AG37" s="181"/>
      <c r="AH37" s="181" t="str">
        <f>IF('Для розрахунків'!AH37:AO37&gt;0,'Для розрахунків'!AH37:AO37,"-")</f>
        <v>-</v>
      </c>
      <c r="AI37" s="181"/>
      <c r="AJ37" s="181"/>
      <c r="AK37" s="181"/>
      <c r="AL37" s="181"/>
      <c r="AM37" s="181"/>
      <c r="AN37" s="181"/>
      <c r="AO37" s="181"/>
    </row>
    <row r="38" spans="1:41" ht="15" customHeight="1">
      <c r="A38" s="205" t="s">
        <v>136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187" t="s">
        <v>78</v>
      </c>
      <c r="W38" s="187"/>
      <c r="X38" s="187"/>
      <c r="Y38" s="187"/>
      <c r="Z38" s="181">
        <f>IF('Для розрахунків'!Z38:AG38&gt;0,'Для розрахунків'!Z38:AG38,"-")</f>
        <v>13.5</v>
      </c>
      <c r="AA38" s="181"/>
      <c r="AB38" s="181"/>
      <c r="AC38" s="181"/>
      <c r="AD38" s="181"/>
      <c r="AE38" s="181"/>
      <c r="AF38" s="181"/>
      <c r="AG38" s="181"/>
      <c r="AH38" s="181">
        <f>IF('Для розрахунків'!AH38:AO38&gt;0,'Для розрахунків'!AH38:AO38,"-")</f>
        <v>42</v>
      </c>
      <c r="AI38" s="181"/>
      <c r="AJ38" s="181"/>
      <c r="AK38" s="181"/>
      <c r="AL38" s="181"/>
      <c r="AM38" s="181"/>
      <c r="AN38" s="181"/>
      <c r="AO38" s="181"/>
    </row>
    <row r="39" spans="1:41" ht="15" customHeight="1">
      <c r="A39" s="205" t="s">
        <v>61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187" t="s">
        <v>79</v>
      </c>
      <c r="W39" s="187"/>
      <c r="X39" s="187"/>
      <c r="Y39" s="187"/>
      <c r="Z39" s="181">
        <f>IF('Для розрахунків'!Z39:AG39&gt;0,'Для розрахунків'!Z39:AG39,"-")</f>
        <v>37.9</v>
      </c>
      <c r="AA39" s="181"/>
      <c r="AB39" s="181"/>
      <c r="AC39" s="181"/>
      <c r="AD39" s="181"/>
      <c r="AE39" s="181"/>
      <c r="AF39" s="181"/>
      <c r="AG39" s="181"/>
      <c r="AH39" s="181">
        <f>IF('Для розрахунків'!AH39:AO39&gt;0,'Для розрахунків'!AH39:AO39,"-")</f>
        <v>4.3</v>
      </c>
      <c r="AI39" s="181"/>
      <c r="AJ39" s="181"/>
      <c r="AK39" s="181"/>
      <c r="AL39" s="181"/>
      <c r="AM39" s="181"/>
      <c r="AN39" s="181"/>
      <c r="AO39" s="181"/>
    </row>
    <row r="40" spans="1:41" ht="15" customHeight="1">
      <c r="A40" s="205" t="s">
        <v>25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187" t="s">
        <v>80</v>
      </c>
      <c r="W40" s="187"/>
      <c r="X40" s="187"/>
      <c r="Y40" s="187"/>
      <c r="Z40" s="181" t="str">
        <f>IF('Для розрахунків'!Z40:AG40&gt;0,'Для розрахунків'!Z40:AG40,"-")</f>
        <v>-</v>
      </c>
      <c r="AA40" s="181"/>
      <c r="AB40" s="181"/>
      <c r="AC40" s="181"/>
      <c r="AD40" s="181"/>
      <c r="AE40" s="181"/>
      <c r="AF40" s="181"/>
      <c r="AG40" s="181"/>
      <c r="AH40" s="181" t="str">
        <f>IF('Для розрахунків'!AH40:AO40&gt;0,'Для розрахунків'!AH40:AO40,"-")</f>
        <v>-</v>
      </c>
      <c r="AI40" s="181"/>
      <c r="AJ40" s="181"/>
      <c r="AK40" s="181"/>
      <c r="AL40" s="181"/>
      <c r="AM40" s="181"/>
      <c r="AN40" s="181"/>
      <c r="AO40" s="181"/>
    </row>
    <row r="41" spans="1:41" ht="19.5" customHeight="1">
      <c r="A41" s="199" t="s">
        <v>26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238" t="s">
        <v>81</v>
      </c>
      <c r="W41" s="238"/>
      <c r="X41" s="238"/>
      <c r="Y41" s="238"/>
      <c r="Z41" s="181">
        <f>IF('Для розрахунків'!Z41:AG41&gt;0,'Для розрахунків'!Z41:AG41,"-")</f>
        <v>218.70000000000002</v>
      </c>
      <c r="AA41" s="181"/>
      <c r="AB41" s="181"/>
      <c r="AC41" s="181"/>
      <c r="AD41" s="181"/>
      <c r="AE41" s="181"/>
      <c r="AF41" s="181"/>
      <c r="AG41" s="181"/>
      <c r="AH41" s="181">
        <f>IF('Для розрахунків'!AH41:AO41&gt;0,'Для розрахунків'!AH41:AO41,"-")</f>
        <v>233.10000000000002</v>
      </c>
      <c r="AI41" s="181"/>
      <c r="AJ41" s="181"/>
      <c r="AK41" s="181"/>
      <c r="AL41" s="181"/>
      <c r="AM41" s="181"/>
      <c r="AN41" s="181"/>
      <c r="AO41" s="181"/>
    </row>
    <row r="42" spans="1:41" ht="28.5" customHeight="1">
      <c r="A42" s="200" t="s">
        <v>134</v>
      </c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38" t="s">
        <v>82</v>
      </c>
      <c r="W42" s="238"/>
      <c r="X42" s="238"/>
      <c r="Y42" s="238"/>
      <c r="Z42" s="181" t="str">
        <f>IF('Для розрахунків'!Z42:AG42&gt;0,'Для розрахунків'!Z42:AG42,"-")</f>
        <v>-</v>
      </c>
      <c r="AA42" s="181"/>
      <c r="AB42" s="181"/>
      <c r="AC42" s="181"/>
      <c r="AD42" s="181"/>
      <c r="AE42" s="181"/>
      <c r="AF42" s="181"/>
      <c r="AG42" s="181"/>
      <c r="AH42" s="181" t="str">
        <f>IF('Для розрахунків'!AH42:AO42&gt;0,'Для розрахунків'!AH42:AO42,"-")</f>
        <v>-</v>
      </c>
      <c r="AI42" s="181"/>
      <c r="AJ42" s="181"/>
      <c r="AK42" s="181"/>
      <c r="AL42" s="181"/>
      <c r="AM42" s="181"/>
      <c r="AN42" s="181"/>
      <c r="AO42" s="181"/>
    </row>
    <row r="43" spans="1:41" ht="22.5" customHeight="1">
      <c r="A43" s="239" t="s">
        <v>27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1"/>
      <c r="V43" s="238" t="s">
        <v>83</v>
      </c>
      <c r="W43" s="238"/>
      <c r="X43" s="238"/>
      <c r="Y43" s="238"/>
      <c r="Z43" s="181">
        <f>IF('Для розрахунків'!Z43:AG43&gt;0,'Для розрахунків'!Z43:AG43,"-")</f>
        <v>1941.0000000000002</v>
      </c>
      <c r="AA43" s="181"/>
      <c r="AB43" s="181"/>
      <c r="AC43" s="181"/>
      <c r="AD43" s="181"/>
      <c r="AE43" s="181"/>
      <c r="AF43" s="181"/>
      <c r="AG43" s="181"/>
      <c r="AH43" s="181">
        <f>IF('Для розрахунків'!AH43:AO43&gt;0,'Для розрахунків'!AH43:AO43,"-")</f>
        <v>1973.6</v>
      </c>
      <c r="AI43" s="181"/>
      <c r="AJ43" s="181"/>
      <c r="AK43" s="181"/>
      <c r="AL43" s="181"/>
      <c r="AM43" s="181"/>
      <c r="AN43" s="181"/>
      <c r="AO43" s="181"/>
    </row>
    <row r="44" spans="1:41" ht="4.5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1"/>
      <c r="W44" s="51"/>
      <c r="X44" s="51"/>
      <c r="Y44" s="51"/>
      <c r="Z44" s="52"/>
      <c r="AA44" s="52"/>
      <c r="AB44" s="52"/>
      <c r="AC44" s="52"/>
      <c r="AD44" s="52"/>
      <c r="AE44" s="52"/>
      <c r="AF44" s="52"/>
      <c r="AG44" s="52"/>
      <c r="AH44" s="53"/>
      <c r="AI44" s="53"/>
      <c r="AJ44" s="53"/>
      <c r="AK44" s="53"/>
      <c r="AL44" s="53"/>
      <c r="AM44" s="53"/>
      <c r="AN44" s="53"/>
      <c r="AO44" s="53"/>
    </row>
    <row r="45" spans="1:41" ht="27" customHeight="1">
      <c r="A45" s="187" t="s">
        <v>28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 t="s">
        <v>97</v>
      </c>
      <c r="W45" s="187"/>
      <c r="X45" s="187"/>
      <c r="Y45" s="187"/>
      <c r="Z45" s="187" t="s">
        <v>13</v>
      </c>
      <c r="AA45" s="187"/>
      <c r="AB45" s="187"/>
      <c r="AC45" s="187"/>
      <c r="AD45" s="187"/>
      <c r="AE45" s="187"/>
      <c r="AF45" s="187"/>
      <c r="AG45" s="187"/>
      <c r="AH45" s="187" t="s">
        <v>45</v>
      </c>
      <c r="AI45" s="187"/>
      <c r="AJ45" s="187"/>
      <c r="AK45" s="187"/>
      <c r="AL45" s="187"/>
      <c r="AM45" s="187"/>
      <c r="AN45" s="187"/>
      <c r="AO45" s="187"/>
    </row>
    <row r="46" spans="1:41" ht="12.75" customHeight="1">
      <c r="A46" s="195">
        <v>1</v>
      </c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7"/>
      <c r="V46" s="230">
        <v>2</v>
      </c>
      <c r="W46" s="230"/>
      <c r="X46" s="230"/>
      <c r="Y46" s="230"/>
      <c r="Z46" s="232">
        <v>3</v>
      </c>
      <c r="AA46" s="233"/>
      <c r="AB46" s="233"/>
      <c r="AC46" s="233"/>
      <c r="AD46" s="233"/>
      <c r="AE46" s="233"/>
      <c r="AF46" s="233"/>
      <c r="AG46" s="234"/>
      <c r="AH46" s="232">
        <v>4</v>
      </c>
      <c r="AI46" s="233"/>
      <c r="AJ46" s="233"/>
      <c r="AK46" s="233"/>
      <c r="AL46" s="233"/>
      <c r="AM46" s="233"/>
      <c r="AN46" s="233"/>
      <c r="AO46" s="234"/>
    </row>
    <row r="47" spans="1:41" ht="19.5" customHeight="1">
      <c r="A47" s="217" t="s">
        <v>29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30"/>
      <c r="W47" s="230"/>
      <c r="X47" s="230"/>
      <c r="Y47" s="230"/>
      <c r="Z47" s="235"/>
      <c r="AA47" s="236"/>
      <c r="AB47" s="236"/>
      <c r="AC47" s="236"/>
      <c r="AD47" s="236"/>
      <c r="AE47" s="236"/>
      <c r="AF47" s="236"/>
      <c r="AG47" s="237"/>
      <c r="AH47" s="220"/>
      <c r="AI47" s="220"/>
      <c r="AJ47" s="220"/>
      <c r="AK47" s="220"/>
      <c r="AL47" s="220"/>
      <c r="AM47" s="220"/>
      <c r="AN47" s="220"/>
      <c r="AO47" s="220"/>
    </row>
    <row r="48" spans="1:41" ht="13.5" customHeight="1">
      <c r="A48" s="205" t="s">
        <v>84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30" t="s">
        <v>98</v>
      </c>
      <c r="W48" s="230"/>
      <c r="X48" s="230"/>
      <c r="Y48" s="230"/>
      <c r="Z48" s="181" t="str">
        <f>IF('Для розрахунків'!Z48:AG48&gt;0,'Для розрахунків'!Z48:AG48,"-")</f>
        <v>-</v>
      </c>
      <c r="AA48" s="181"/>
      <c r="AB48" s="181"/>
      <c r="AC48" s="181"/>
      <c r="AD48" s="181"/>
      <c r="AE48" s="181"/>
      <c r="AF48" s="181"/>
      <c r="AG48" s="181"/>
      <c r="AH48" s="181" t="str">
        <f>IF('Для розрахунків'!AH48:AO48&gt;0,'Для розрахунків'!AH48:AO48,"-")</f>
        <v>-</v>
      </c>
      <c r="AI48" s="181"/>
      <c r="AJ48" s="181"/>
      <c r="AK48" s="181"/>
      <c r="AL48" s="181"/>
      <c r="AM48" s="181"/>
      <c r="AN48" s="181"/>
      <c r="AO48" s="181"/>
    </row>
    <row r="49" spans="1:41" ht="13.5" customHeight="1">
      <c r="A49" s="205" t="s">
        <v>30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30" t="s">
        <v>99</v>
      </c>
      <c r="W49" s="230"/>
      <c r="X49" s="230"/>
      <c r="Y49" s="230"/>
      <c r="Z49" s="181">
        <f>IF('Для розрахунків'!Z49:AG49&gt;0,'Для розрахунків'!Z49:AG49,"-")</f>
        <v>790.6</v>
      </c>
      <c r="AA49" s="181"/>
      <c r="AB49" s="181"/>
      <c r="AC49" s="181"/>
      <c r="AD49" s="181"/>
      <c r="AE49" s="181"/>
      <c r="AF49" s="181"/>
      <c r="AG49" s="181"/>
      <c r="AH49" s="181">
        <f>IF('Для розрахунків'!AH49:AO49&gt;0,'Для розрахунків'!AH49:AO49,"-")</f>
        <v>784.4</v>
      </c>
      <c r="AI49" s="181"/>
      <c r="AJ49" s="181"/>
      <c r="AK49" s="181"/>
      <c r="AL49" s="181"/>
      <c r="AM49" s="181"/>
      <c r="AN49" s="181"/>
      <c r="AO49" s="181"/>
    </row>
    <row r="50" spans="1:41" ht="13.5" customHeight="1">
      <c r="A50" s="205" t="s">
        <v>31</v>
      </c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30" t="s">
        <v>100</v>
      </c>
      <c r="W50" s="230"/>
      <c r="X50" s="230"/>
      <c r="Y50" s="230"/>
      <c r="Z50" s="221" t="str">
        <f>IF('Для розрахунків'!Z50:AG50&gt;0,'Для розрахунків'!Z50:AG50,"-")</f>
        <v>-</v>
      </c>
      <c r="AA50" s="221"/>
      <c r="AB50" s="221"/>
      <c r="AC50" s="221"/>
      <c r="AD50" s="221"/>
      <c r="AE50" s="221"/>
      <c r="AF50" s="221"/>
      <c r="AG50" s="221"/>
      <c r="AH50" s="181" t="str">
        <f>IF('Для розрахунків'!AH50:AO50&gt;0,'Для розрахунків'!AH50:AO50,"-")</f>
        <v>-</v>
      </c>
      <c r="AI50" s="181"/>
      <c r="AJ50" s="181"/>
      <c r="AK50" s="181"/>
      <c r="AL50" s="181"/>
      <c r="AM50" s="181"/>
      <c r="AN50" s="181"/>
      <c r="AO50" s="181"/>
    </row>
    <row r="51" spans="1:41" ht="13.5" customHeight="1">
      <c r="A51" s="205" t="s">
        <v>32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30" t="s">
        <v>101</v>
      </c>
      <c r="W51" s="230"/>
      <c r="X51" s="230"/>
      <c r="Y51" s="230"/>
      <c r="Z51" s="46" t="str">
        <f>IF('Для розрахунків'!AA51&lt;0,"("," ")</f>
        <v xml:space="preserve"> </v>
      </c>
      <c r="AA51" s="174">
        <f>IF('Для розрахунків'!AA51:AF51&lt;&gt;0,ABS('Для розрахунків'!AA51:AF51),"-")</f>
        <v>159.30000000000001</v>
      </c>
      <c r="AB51" s="174"/>
      <c r="AC51" s="174"/>
      <c r="AD51" s="174"/>
      <c r="AE51" s="174"/>
      <c r="AF51" s="174"/>
      <c r="AG51" s="49" t="str">
        <f>IF('Для розрахунків'!AA51&lt;0,")"," ")</f>
        <v xml:space="preserve"> </v>
      </c>
      <c r="AH51" s="46" t="str">
        <f>IF('Для розрахунків'!AI51&lt;0,"("," ")</f>
        <v xml:space="preserve"> </v>
      </c>
      <c r="AI51" s="174">
        <f>IF('Для розрахунків'!AI51:AN51&lt;&gt;0,ABS('Для розрахунків'!AI51:AN51),"-")</f>
        <v>120.4</v>
      </c>
      <c r="AJ51" s="174"/>
      <c r="AK51" s="174"/>
      <c r="AL51" s="174"/>
      <c r="AM51" s="174"/>
      <c r="AN51" s="174"/>
      <c r="AO51" s="49" t="str">
        <f>IF('Для розрахунків'!AI51&lt;0,")"," ")</f>
        <v xml:space="preserve"> </v>
      </c>
    </row>
    <row r="52" spans="1:41" ht="13.5" customHeight="1">
      <c r="A52" s="205" t="s">
        <v>33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30" t="s">
        <v>102</v>
      </c>
      <c r="W52" s="230"/>
      <c r="X52" s="230"/>
      <c r="Y52" s="230"/>
      <c r="Z52" s="54" t="s">
        <v>141</v>
      </c>
      <c r="AA52" s="231" t="str">
        <f>IF('Для розрахунків'!AA52:AF52&gt;0,'Для розрахунків'!AA52:AF52,"-")</f>
        <v>-</v>
      </c>
      <c r="AB52" s="231"/>
      <c r="AC52" s="231"/>
      <c r="AD52" s="231"/>
      <c r="AE52" s="231"/>
      <c r="AF52" s="231"/>
      <c r="AG52" s="55" t="s">
        <v>142</v>
      </c>
      <c r="AH52" s="46" t="s">
        <v>141</v>
      </c>
      <c r="AI52" s="174" t="str">
        <f>IF('Для розрахунків'!AI52:AN52&gt;0,'Для розрахунків'!AI52:AN52,"-")</f>
        <v>-</v>
      </c>
      <c r="AJ52" s="174"/>
      <c r="AK52" s="174"/>
      <c r="AL52" s="174"/>
      <c r="AM52" s="174"/>
      <c r="AN52" s="174"/>
      <c r="AO52" s="49" t="s">
        <v>142</v>
      </c>
    </row>
    <row r="53" spans="1:41" ht="19.5" customHeight="1">
      <c r="A53" s="199" t="s">
        <v>19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200" t="s">
        <v>103</v>
      </c>
      <c r="W53" s="200"/>
      <c r="X53" s="200"/>
      <c r="Y53" s="200"/>
      <c r="Z53" s="181">
        <f>IF('Для розрахунків'!Z53:AG53&gt;0,'Для розрахунків'!Z53:AG53,"-")</f>
        <v>949.90000000000009</v>
      </c>
      <c r="AA53" s="181"/>
      <c r="AB53" s="181"/>
      <c r="AC53" s="181"/>
      <c r="AD53" s="181"/>
      <c r="AE53" s="181"/>
      <c r="AF53" s="181"/>
      <c r="AG53" s="181"/>
      <c r="AH53" s="181">
        <f>IF('Для розрахунків'!AH53:AO53&gt;0,'Для розрахунків'!AH53:AO53,"-")</f>
        <v>904.8</v>
      </c>
      <c r="AI53" s="181"/>
      <c r="AJ53" s="181"/>
      <c r="AK53" s="181"/>
      <c r="AL53" s="181"/>
      <c r="AM53" s="181"/>
      <c r="AN53" s="181"/>
      <c r="AO53" s="181"/>
    </row>
    <row r="54" spans="1:41" ht="27" customHeight="1">
      <c r="A54" s="202" t="s">
        <v>85</v>
      </c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4"/>
      <c r="V54" s="200" t="s">
        <v>104</v>
      </c>
      <c r="W54" s="200"/>
      <c r="X54" s="200"/>
      <c r="Y54" s="200"/>
      <c r="Z54" s="181">
        <f>IF('Для розрахунків'!Z54:AG54&gt;0,'Для розрахунків'!Z54:AG54,"-")</f>
        <v>9.4</v>
      </c>
      <c r="AA54" s="181"/>
      <c r="AB54" s="181"/>
      <c r="AC54" s="181"/>
      <c r="AD54" s="181"/>
      <c r="AE54" s="181"/>
      <c r="AF54" s="181"/>
      <c r="AG54" s="181"/>
      <c r="AH54" s="181">
        <f>IF('Для розрахунків'!AH54:AO54&gt;0,'Для розрахунків'!AH54:AO54,"-")</f>
        <v>25.9</v>
      </c>
      <c r="AI54" s="181"/>
      <c r="AJ54" s="181"/>
      <c r="AK54" s="181"/>
      <c r="AL54" s="181"/>
      <c r="AM54" s="181"/>
      <c r="AN54" s="181"/>
      <c r="AO54" s="181"/>
    </row>
    <row r="55" spans="1:41" ht="18" customHeight="1">
      <c r="A55" s="217" t="s">
        <v>86</v>
      </c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9"/>
      <c r="V55" s="200"/>
      <c r="W55" s="200"/>
      <c r="X55" s="200"/>
      <c r="Y55" s="200"/>
      <c r="Z55" s="181"/>
      <c r="AA55" s="181"/>
      <c r="AB55" s="181"/>
      <c r="AC55" s="181"/>
      <c r="AD55" s="181"/>
      <c r="AE55" s="181"/>
      <c r="AF55" s="181"/>
      <c r="AG55" s="181"/>
      <c r="AH55" s="220"/>
      <c r="AI55" s="220"/>
      <c r="AJ55" s="220"/>
      <c r="AK55" s="220"/>
      <c r="AL55" s="220"/>
      <c r="AM55" s="220"/>
      <c r="AN55" s="220"/>
      <c r="AO55" s="220"/>
    </row>
    <row r="56" spans="1:41" ht="13.5" customHeight="1">
      <c r="A56" s="205" t="s">
        <v>34</v>
      </c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195" t="s">
        <v>105</v>
      </c>
      <c r="W56" s="196"/>
      <c r="X56" s="196"/>
      <c r="Y56" s="197"/>
      <c r="Z56" s="221" t="str">
        <f>IF('Для розрахунків'!Z56:AG56&gt;0,'Для розрахунків'!Z56:AG56,"-")</f>
        <v>-</v>
      </c>
      <c r="AA56" s="221"/>
      <c r="AB56" s="221"/>
      <c r="AC56" s="221"/>
      <c r="AD56" s="221"/>
      <c r="AE56" s="221"/>
      <c r="AF56" s="221"/>
      <c r="AG56" s="221"/>
      <c r="AH56" s="221" t="str">
        <f>IF('Для розрахунків'!AH56:AO56&gt;0,'Для розрахунків'!AH56:AO56,"-")</f>
        <v>-</v>
      </c>
      <c r="AI56" s="221"/>
      <c r="AJ56" s="221"/>
      <c r="AK56" s="221"/>
      <c r="AL56" s="221"/>
      <c r="AM56" s="221"/>
      <c r="AN56" s="221"/>
      <c r="AO56" s="221"/>
    </row>
    <row r="57" spans="1:41" ht="13.5" customHeight="1">
      <c r="A57" s="222" t="s">
        <v>87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4"/>
      <c r="V57" s="225"/>
      <c r="W57" s="226"/>
      <c r="X57" s="226"/>
      <c r="Y57" s="226"/>
      <c r="Z57" s="227"/>
      <c r="AA57" s="228"/>
      <c r="AB57" s="228"/>
      <c r="AC57" s="228"/>
      <c r="AD57" s="228"/>
      <c r="AE57" s="228"/>
      <c r="AF57" s="228"/>
      <c r="AG57" s="229"/>
      <c r="AH57" s="227"/>
      <c r="AI57" s="228"/>
      <c r="AJ57" s="228"/>
      <c r="AK57" s="228"/>
      <c r="AL57" s="228"/>
      <c r="AM57" s="228"/>
      <c r="AN57" s="228"/>
      <c r="AO57" s="229"/>
    </row>
    <row r="58" spans="1:41" ht="13.5" customHeight="1">
      <c r="A58" s="211" t="s">
        <v>88</v>
      </c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3"/>
      <c r="V58" s="214" t="s">
        <v>106</v>
      </c>
      <c r="W58" s="215"/>
      <c r="X58" s="215"/>
      <c r="Y58" s="215"/>
      <c r="Z58" s="216" t="str">
        <f>IF('Для розрахунків'!Z58:AG58&gt;0,'Для розрахунків'!Z58:AG58,"-")</f>
        <v>-</v>
      </c>
      <c r="AA58" s="216"/>
      <c r="AB58" s="216"/>
      <c r="AC58" s="216"/>
      <c r="AD58" s="216"/>
      <c r="AE58" s="216"/>
      <c r="AF58" s="216"/>
      <c r="AG58" s="216"/>
      <c r="AH58" s="216" t="str">
        <f>IF('Для розрахунків'!AH58:AO58&gt;0,'Для розрахунків'!AH58:AO58,"-")</f>
        <v>-</v>
      </c>
      <c r="AI58" s="216"/>
      <c r="AJ58" s="216"/>
      <c r="AK58" s="216"/>
      <c r="AL58" s="216"/>
      <c r="AM58" s="216"/>
      <c r="AN58" s="216"/>
      <c r="AO58" s="216"/>
    </row>
    <row r="59" spans="1:41" ht="13.5" customHeight="1">
      <c r="A59" s="207" t="s">
        <v>89</v>
      </c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195" t="s">
        <v>107</v>
      </c>
      <c r="W59" s="196"/>
      <c r="X59" s="196"/>
      <c r="Y59" s="197"/>
      <c r="Z59" s="181">
        <f>IF('Для розрахунків'!Z59:AG59&gt;0,'Для розрахунків'!Z59:AG59,"-")</f>
        <v>119.4</v>
      </c>
      <c r="AA59" s="181"/>
      <c r="AB59" s="181"/>
      <c r="AC59" s="181"/>
      <c r="AD59" s="181"/>
      <c r="AE59" s="181"/>
      <c r="AF59" s="181"/>
      <c r="AG59" s="181"/>
      <c r="AH59" s="181">
        <f>IF('Для розрахунків'!AH59:AO59&gt;0,'Для розрахунків'!AH59:AO59,"-")</f>
        <v>156.69999999999999</v>
      </c>
      <c r="AI59" s="181"/>
      <c r="AJ59" s="181"/>
      <c r="AK59" s="181"/>
      <c r="AL59" s="181"/>
      <c r="AM59" s="181"/>
      <c r="AN59" s="181"/>
      <c r="AO59" s="181"/>
    </row>
    <row r="60" spans="1:41" ht="13.5" customHeight="1">
      <c r="A60" s="207" t="s">
        <v>90</v>
      </c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195" t="s">
        <v>108</v>
      </c>
      <c r="W60" s="196"/>
      <c r="X60" s="196"/>
      <c r="Y60" s="197"/>
      <c r="Z60" s="181">
        <f>IF('Для розрахунків'!Z60:AG60&gt;0,'Для розрахунків'!Z60:AG60,"-")</f>
        <v>6.5</v>
      </c>
      <c r="AA60" s="181"/>
      <c r="AB60" s="181"/>
      <c r="AC60" s="181"/>
      <c r="AD60" s="181"/>
      <c r="AE60" s="181"/>
      <c r="AF60" s="181"/>
      <c r="AG60" s="181"/>
      <c r="AH60" s="181">
        <f>IF('Для розрахунків'!AH60:AO60&gt;0,'Для розрахунків'!AH60:AO60,"-")</f>
        <v>11</v>
      </c>
      <c r="AI60" s="181"/>
      <c r="AJ60" s="181"/>
      <c r="AK60" s="181"/>
      <c r="AL60" s="181"/>
      <c r="AM60" s="181"/>
      <c r="AN60" s="181"/>
      <c r="AO60" s="181"/>
    </row>
    <row r="61" spans="1:41" ht="13.5" customHeight="1">
      <c r="A61" s="206" t="s">
        <v>140</v>
      </c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195" t="s">
        <v>109</v>
      </c>
      <c r="W61" s="196"/>
      <c r="X61" s="196"/>
      <c r="Y61" s="197"/>
      <c r="Z61" s="181" t="str">
        <f>IF('Для розрахунків'!Z61:AG61&gt;0,'Для розрахунків'!Z61:AG61,"-")</f>
        <v>-</v>
      </c>
      <c r="AA61" s="181"/>
      <c r="AB61" s="181"/>
      <c r="AC61" s="181"/>
      <c r="AD61" s="181"/>
      <c r="AE61" s="181"/>
      <c r="AF61" s="181"/>
      <c r="AG61" s="181"/>
      <c r="AH61" s="181" t="str">
        <f>IF('Для розрахунків'!AH61:AO61&gt;0,'Для розрахунків'!AH61:AO61,"-")</f>
        <v>-</v>
      </c>
      <c r="AI61" s="181"/>
      <c r="AJ61" s="181"/>
      <c r="AK61" s="181"/>
      <c r="AL61" s="181"/>
      <c r="AM61" s="181"/>
      <c r="AN61" s="181"/>
      <c r="AO61" s="181"/>
    </row>
    <row r="62" spans="1:41" ht="13.5" customHeight="1">
      <c r="A62" s="207" t="s">
        <v>92</v>
      </c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195" t="s">
        <v>110</v>
      </c>
      <c r="W62" s="196"/>
      <c r="X62" s="196"/>
      <c r="Y62" s="197"/>
      <c r="Z62" s="181" t="str">
        <f>IF('Для розрахунків'!Z62:AG62&gt;0,'Для розрахунків'!Z62:AG62,"-")</f>
        <v>-</v>
      </c>
      <c r="AA62" s="181"/>
      <c r="AB62" s="181"/>
      <c r="AC62" s="181"/>
      <c r="AD62" s="181"/>
      <c r="AE62" s="181"/>
      <c r="AF62" s="181"/>
      <c r="AG62" s="181"/>
      <c r="AH62" s="181" t="str">
        <f>IF('Для розрахунків'!AH62:AO62&gt;0,'Для розрахунків'!AH62:AO62,"-")</f>
        <v>-</v>
      </c>
      <c r="AI62" s="181"/>
      <c r="AJ62" s="181"/>
      <c r="AK62" s="181"/>
      <c r="AL62" s="181"/>
      <c r="AM62" s="181"/>
      <c r="AN62" s="181"/>
      <c r="AO62" s="181"/>
    </row>
    <row r="63" spans="1:41" ht="13.5" customHeight="1">
      <c r="A63" s="208" t="s">
        <v>93</v>
      </c>
      <c r="B63" s="209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10"/>
      <c r="V63" s="195" t="s">
        <v>111</v>
      </c>
      <c r="W63" s="196"/>
      <c r="X63" s="196"/>
      <c r="Y63" s="197"/>
      <c r="Z63" s="181">
        <f>IF('Для розрахунків'!Z63:AG63&gt;0,'Для розрахунків'!Z63:AG63,"-")</f>
        <v>6</v>
      </c>
      <c r="AA63" s="181"/>
      <c r="AB63" s="181"/>
      <c r="AC63" s="181"/>
      <c r="AD63" s="181"/>
      <c r="AE63" s="181"/>
      <c r="AF63" s="181"/>
      <c r="AG63" s="181"/>
      <c r="AH63" s="181">
        <f>IF('Для розрахунків'!AH63:AO63&gt;0,'Для розрахунків'!AH63:AO63,"-")</f>
        <v>1.3</v>
      </c>
      <c r="AI63" s="181"/>
      <c r="AJ63" s="181"/>
      <c r="AK63" s="181"/>
      <c r="AL63" s="181"/>
      <c r="AM63" s="181"/>
      <c r="AN63" s="181"/>
      <c r="AO63" s="181"/>
    </row>
    <row r="64" spans="1:41" ht="13.5" customHeight="1">
      <c r="A64" s="179" t="s">
        <v>94</v>
      </c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7"/>
      <c r="V64" s="195" t="s">
        <v>112</v>
      </c>
      <c r="W64" s="196"/>
      <c r="X64" s="196"/>
      <c r="Y64" s="197"/>
      <c r="Z64" s="181">
        <f>IF('Для розрахунків'!Z64:AG64&gt;0,'Для розрахунків'!Z64:AG64,"-")</f>
        <v>849.8</v>
      </c>
      <c r="AA64" s="181"/>
      <c r="AB64" s="181"/>
      <c r="AC64" s="181"/>
      <c r="AD64" s="181"/>
      <c r="AE64" s="181"/>
      <c r="AF64" s="181"/>
      <c r="AG64" s="181"/>
      <c r="AH64" s="181">
        <f>IF('Для розрахунків'!AH64:AO64&gt;0,'Для розрахунків'!AH64:AO64,"-")</f>
        <v>873.9</v>
      </c>
      <c r="AI64" s="181"/>
      <c r="AJ64" s="181"/>
      <c r="AK64" s="181"/>
      <c r="AL64" s="181"/>
      <c r="AM64" s="181"/>
      <c r="AN64" s="181"/>
      <c r="AO64" s="181"/>
    </row>
    <row r="65" spans="1:41" ht="13.5" customHeight="1">
      <c r="A65" s="205" t="s">
        <v>95</v>
      </c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195" t="s">
        <v>113</v>
      </c>
      <c r="W65" s="196"/>
      <c r="X65" s="196"/>
      <c r="Y65" s="197"/>
      <c r="Z65" s="181" t="str">
        <f>IF('Для розрахунків'!Z65:AG65&gt;0,'Для розрахунків'!Z65:AG65,"-")</f>
        <v>-</v>
      </c>
      <c r="AA65" s="181"/>
      <c r="AB65" s="181"/>
      <c r="AC65" s="181"/>
      <c r="AD65" s="181"/>
      <c r="AE65" s="181"/>
      <c r="AF65" s="181"/>
      <c r="AG65" s="181"/>
      <c r="AH65" s="181" t="str">
        <f>IF('Для розрахунків'!AH65:AO65&gt;0,'Для розрахунків'!AH65:AO65,"-")</f>
        <v>-</v>
      </c>
      <c r="AI65" s="181"/>
      <c r="AJ65" s="181"/>
      <c r="AK65" s="181"/>
      <c r="AL65" s="181"/>
      <c r="AM65" s="181"/>
      <c r="AN65" s="181"/>
      <c r="AO65" s="181"/>
    </row>
    <row r="66" spans="1:41" ht="17.25" customHeight="1">
      <c r="A66" s="199" t="s">
        <v>143</v>
      </c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5" t="s">
        <v>114</v>
      </c>
      <c r="W66" s="196"/>
      <c r="X66" s="196"/>
      <c r="Y66" s="197"/>
      <c r="Z66" s="181">
        <f>IF('Для розрахунків'!Z66:AG66&gt;0,'Для розрахунків'!Z66:AG66,"-")</f>
        <v>981.69999999999993</v>
      </c>
      <c r="AA66" s="181"/>
      <c r="AB66" s="181"/>
      <c r="AC66" s="181"/>
      <c r="AD66" s="181"/>
      <c r="AE66" s="181"/>
      <c r="AF66" s="181"/>
      <c r="AG66" s="181"/>
      <c r="AH66" s="181">
        <f>IF('Для розрахунків'!AH66:AO66&gt;0,'Для розрахунків'!AH66:AO66,"-")</f>
        <v>1042.9000000000001</v>
      </c>
      <c r="AI66" s="181"/>
      <c r="AJ66" s="181"/>
      <c r="AK66" s="181"/>
      <c r="AL66" s="181"/>
      <c r="AM66" s="181"/>
      <c r="AN66" s="181"/>
      <c r="AO66" s="181"/>
    </row>
    <row r="67" spans="1:41" ht="26.25" customHeight="1">
      <c r="A67" s="202" t="s">
        <v>96</v>
      </c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4"/>
      <c r="V67" s="200" t="s">
        <v>115</v>
      </c>
      <c r="W67" s="200"/>
      <c r="X67" s="200"/>
      <c r="Y67" s="200"/>
      <c r="Z67" s="181" t="str">
        <f>IF('Для розрахунків'!Z67:AG67&gt;0,'Для розрахунків'!Z67:AG67,"-")</f>
        <v>-</v>
      </c>
      <c r="AA67" s="181"/>
      <c r="AB67" s="181"/>
      <c r="AC67" s="181"/>
      <c r="AD67" s="181"/>
      <c r="AE67" s="181"/>
      <c r="AF67" s="181"/>
      <c r="AG67" s="181"/>
      <c r="AH67" s="181" t="str">
        <f>IF('Для розрахунків'!AH67:AO67&gt;0,'Для розрахунків'!AH67:AO67,"-")</f>
        <v>-</v>
      </c>
      <c r="AI67" s="181"/>
      <c r="AJ67" s="181"/>
      <c r="AK67" s="181"/>
      <c r="AL67" s="181"/>
      <c r="AM67" s="181"/>
      <c r="AN67" s="181"/>
      <c r="AO67" s="181"/>
    </row>
    <row r="68" spans="1:41" ht="17.25" customHeight="1">
      <c r="A68" s="199" t="s">
        <v>27</v>
      </c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200" t="s">
        <v>116</v>
      </c>
      <c r="W68" s="200"/>
      <c r="X68" s="200"/>
      <c r="Y68" s="200"/>
      <c r="Z68" s="181">
        <f>IF('Для розрахунків'!Z68:AG68&gt;0,'Для розрахунків'!Z68:AG68,"-")</f>
        <v>1941</v>
      </c>
      <c r="AA68" s="181"/>
      <c r="AB68" s="181"/>
      <c r="AC68" s="181"/>
      <c r="AD68" s="181"/>
      <c r="AE68" s="181"/>
      <c r="AF68" s="181"/>
      <c r="AG68" s="181"/>
      <c r="AH68" s="181">
        <f>IF('Для розрахунків'!AH68:AO68&gt;0,'Для розрахунків'!AH68:AO68,"-")</f>
        <v>1973.6</v>
      </c>
      <c r="AI68" s="181"/>
      <c r="AJ68" s="181"/>
      <c r="AK68" s="181"/>
      <c r="AL68" s="181"/>
      <c r="AM68" s="181"/>
      <c r="AN68" s="181"/>
      <c r="AO68" s="181"/>
    </row>
    <row r="69" spans="1:41" ht="12" customHeight="1">
      <c r="A69" s="43"/>
      <c r="B69" s="43"/>
      <c r="C69" s="43"/>
      <c r="D69" s="43"/>
      <c r="E69" s="34"/>
      <c r="F69" s="43"/>
      <c r="G69" s="43"/>
      <c r="H69" s="43"/>
      <c r="I69" s="43"/>
      <c r="J69" s="43"/>
      <c r="K69" s="43"/>
      <c r="L69" s="38"/>
      <c r="M69" s="34"/>
      <c r="N69" s="34"/>
      <c r="O69" s="34"/>
      <c r="P69" s="34"/>
      <c r="Q69" s="34"/>
      <c r="R69" s="34"/>
      <c r="S69" s="34"/>
      <c r="T69" s="34"/>
      <c r="U69" s="34"/>
      <c r="V69" s="43"/>
      <c r="W69" s="34"/>
      <c r="X69" s="34"/>
      <c r="Y69" s="34"/>
      <c r="Z69" s="34"/>
      <c r="AA69" s="34"/>
      <c r="AB69" s="34"/>
      <c r="AC69" s="34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</row>
    <row r="70" spans="1:41" ht="14.25" customHeight="1">
      <c r="A70" s="201" t="s">
        <v>35</v>
      </c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</row>
    <row r="71" spans="1:41" ht="14.25" customHeight="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36"/>
      <c r="Q71" s="57" t="s">
        <v>147</v>
      </c>
      <c r="R71" s="169" t="str">
        <f>'Для розрахунків'!R71:W71</f>
        <v>1 квартал</v>
      </c>
      <c r="S71" s="170"/>
      <c r="T71" s="170"/>
      <c r="U71" s="170"/>
      <c r="V71" s="170"/>
      <c r="W71" s="170"/>
      <c r="X71" s="56" t="s">
        <v>144</v>
      </c>
      <c r="Y71" s="58" t="str">
        <f>'Для розрахунків'!Y71</f>
        <v>19</v>
      </c>
      <c r="Z71" s="56" t="s">
        <v>146</v>
      </c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</row>
    <row r="72" spans="1:41" ht="14.25" customHeight="1">
      <c r="A72" s="59"/>
      <c r="B72" s="59"/>
      <c r="C72" s="59"/>
      <c r="D72" s="59"/>
      <c r="E72" s="60"/>
      <c r="F72" s="59"/>
      <c r="G72" s="61"/>
      <c r="H72" s="62"/>
      <c r="I72" s="62"/>
      <c r="J72" s="62"/>
      <c r="K72" s="62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59"/>
      <c r="W72" s="60"/>
      <c r="X72" s="60"/>
      <c r="Y72" s="60"/>
      <c r="Z72" s="182" t="s">
        <v>54</v>
      </c>
      <c r="AA72" s="182"/>
      <c r="AB72" s="182"/>
      <c r="AC72" s="182"/>
      <c r="AD72" s="182"/>
      <c r="AE72" s="182"/>
      <c r="AF72" s="182"/>
      <c r="AG72" s="182"/>
      <c r="AH72" s="63"/>
      <c r="AI72" s="63"/>
      <c r="AJ72" s="63"/>
      <c r="AK72" s="63"/>
      <c r="AL72" s="63"/>
      <c r="AM72" s="63"/>
      <c r="AN72" s="63"/>
      <c r="AO72" s="63"/>
    </row>
    <row r="73" spans="1:41" ht="15" customHeight="1">
      <c r="A73" s="64"/>
      <c r="B73" s="64"/>
      <c r="C73" s="64"/>
      <c r="D73" s="64"/>
      <c r="E73" s="34"/>
      <c r="F73" s="64"/>
      <c r="G73" s="65"/>
      <c r="H73" s="66"/>
      <c r="I73" s="66"/>
      <c r="J73" s="66"/>
      <c r="K73" s="64"/>
      <c r="L73" s="38"/>
      <c r="M73" s="34"/>
      <c r="N73" s="34"/>
      <c r="O73" s="34"/>
      <c r="P73" s="34"/>
      <c r="Q73" s="34"/>
      <c r="R73" s="34"/>
      <c r="S73" s="34"/>
      <c r="T73" s="34"/>
      <c r="U73" s="34"/>
      <c r="V73" s="64"/>
      <c r="W73" s="34"/>
      <c r="X73" s="34"/>
      <c r="Y73" s="34"/>
      <c r="Z73" s="183" t="s">
        <v>11</v>
      </c>
      <c r="AA73" s="183"/>
      <c r="AB73" s="183"/>
      <c r="AC73" s="183"/>
      <c r="AD73" s="183"/>
      <c r="AE73" s="183"/>
      <c r="AF73" s="183"/>
      <c r="AG73" s="183"/>
      <c r="AH73" s="184">
        <v>1801007</v>
      </c>
      <c r="AI73" s="185"/>
      <c r="AJ73" s="185"/>
      <c r="AK73" s="185"/>
      <c r="AL73" s="185"/>
      <c r="AM73" s="185"/>
      <c r="AN73" s="185"/>
      <c r="AO73" s="186"/>
    </row>
    <row r="74" spans="1:41" ht="12" customHeight="1">
      <c r="A74" s="64"/>
      <c r="B74" s="64"/>
      <c r="C74" s="64"/>
      <c r="D74" s="64"/>
      <c r="E74" s="34"/>
      <c r="F74" s="64"/>
      <c r="G74" s="65"/>
      <c r="H74" s="66"/>
      <c r="I74" s="66"/>
      <c r="J74" s="66"/>
      <c r="K74" s="64"/>
      <c r="L74" s="38"/>
      <c r="M74" s="34"/>
      <c r="N74" s="34"/>
      <c r="O74" s="34"/>
      <c r="P74" s="34"/>
      <c r="Q74" s="34"/>
      <c r="R74" s="34"/>
      <c r="S74" s="34"/>
      <c r="T74" s="34"/>
      <c r="U74" s="34"/>
      <c r="V74" s="64"/>
      <c r="W74" s="34"/>
      <c r="X74" s="34"/>
      <c r="Y74" s="34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</row>
    <row r="75" spans="1:41" ht="41.25" customHeight="1">
      <c r="A75" s="187" t="s">
        <v>36</v>
      </c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8" t="s">
        <v>97</v>
      </c>
      <c r="W75" s="188"/>
      <c r="X75" s="188"/>
      <c r="Y75" s="188"/>
      <c r="Z75" s="189" t="s">
        <v>53</v>
      </c>
      <c r="AA75" s="190"/>
      <c r="AB75" s="190"/>
      <c r="AC75" s="190"/>
      <c r="AD75" s="190"/>
      <c r="AE75" s="190"/>
      <c r="AF75" s="190"/>
      <c r="AG75" s="191"/>
      <c r="AH75" s="192" t="s">
        <v>117</v>
      </c>
      <c r="AI75" s="193"/>
      <c r="AJ75" s="193"/>
      <c r="AK75" s="193"/>
      <c r="AL75" s="193"/>
      <c r="AM75" s="193"/>
      <c r="AN75" s="193"/>
      <c r="AO75" s="194"/>
    </row>
    <row r="76" spans="1:41" ht="14.25" customHeight="1">
      <c r="A76" s="195">
        <v>1</v>
      </c>
      <c r="B76" s="196"/>
      <c r="C76" s="196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7"/>
      <c r="V76" s="173" t="s">
        <v>52</v>
      </c>
      <c r="W76" s="173"/>
      <c r="X76" s="173"/>
      <c r="Y76" s="173"/>
      <c r="Z76" s="198">
        <v>3</v>
      </c>
      <c r="AA76" s="198"/>
      <c r="AB76" s="198"/>
      <c r="AC76" s="198"/>
      <c r="AD76" s="198"/>
      <c r="AE76" s="198"/>
      <c r="AF76" s="198"/>
      <c r="AG76" s="198"/>
      <c r="AH76" s="198">
        <v>4</v>
      </c>
      <c r="AI76" s="198"/>
      <c r="AJ76" s="198"/>
      <c r="AK76" s="198"/>
      <c r="AL76" s="198"/>
      <c r="AM76" s="198"/>
      <c r="AN76" s="198"/>
      <c r="AO76" s="198"/>
    </row>
    <row r="77" spans="1:41" ht="27" customHeight="1">
      <c r="A77" s="172" t="s">
        <v>139</v>
      </c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3" t="s">
        <v>121</v>
      </c>
      <c r="W77" s="173"/>
      <c r="X77" s="173"/>
      <c r="Y77" s="173"/>
      <c r="Z77" s="181">
        <f>IF('Для розрахунків'!Z77:AG77&gt;0,'Для розрахунків'!Z77:AG77,"-")</f>
        <v>193</v>
      </c>
      <c r="AA77" s="181"/>
      <c r="AB77" s="181"/>
      <c r="AC77" s="181"/>
      <c r="AD77" s="181"/>
      <c r="AE77" s="181"/>
      <c r="AF77" s="181"/>
      <c r="AG77" s="181"/>
      <c r="AH77" s="181">
        <f>IF('Для розрахунків'!AH77:AO77&gt;0,'Для розрахунків'!AH77:AO77,"-")</f>
        <v>152.4</v>
      </c>
      <c r="AI77" s="181"/>
      <c r="AJ77" s="181"/>
      <c r="AK77" s="181"/>
      <c r="AL77" s="181"/>
      <c r="AM77" s="181"/>
      <c r="AN77" s="181"/>
      <c r="AO77" s="181"/>
    </row>
    <row r="78" spans="1:41" ht="14.25" customHeight="1">
      <c r="A78" s="172" t="s">
        <v>37</v>
      </c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3" t="s">
        <v>122</v>
      </c>
      <c r="W78" s="173"/>
      <c r="X78" s="173"/>
      <c r="Y78" s="173"/>
      <c r="Z78" s="181">
        <f>IF('Для розрахунків'!Z78:AG78&gt;0,'Для розрахунків'!Z78:AG78,"-")</f>
        <v>1026.8</v>
      </c>
      <c r="AA78" s="181"/>
      <c r="AB78" s="181"/>
      <c r="AC78" s="181"/>
      <c r="AD78" s="181"/>
      <c r="AE78" s="181"/>
      <c r="AF78" s="181"/>
      <c r="AG78" s="181"/>
      <c r="AH78" s="181">
        <f>IF('Для розрахунків'!AH78:AO78&gt;0,'Для розрахунків'!AH78:AO78,"-")</f>
        <v>788.6</v>
      </c>
      <c r="AI78" s="181"/>
      <c r="AJ78" s="181"/>
      <c r="AK78" s="181"/>
      <c r="AL78" s="181"/>
      <c r="AM78" s="181"/>
      <c r="AN78" s="181"/>
      <c r="AO78" s="181"/>
    </row>
    <row r="79" spans="1:41" ht="14.25" customHeight="1">
      <c r="A79" s="172" t="s">
        <v>38</v>
      </c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3" t="s">
        <v>123</v>
      </c>
      <c r="W79" s="173"/>
      <c r="X79" s="173"/>
      <c r="Y79" s="173"/>
      <c r="Z79" s="181">
        <f>IF('Для розрахунків'!Z79:AG79&gt;0,'Для розрахунків'!Z79:AG79,"-")</f>
        <v>43.9</v>
      </c>
      <c r="AA79" s="181"/>
      <c r="AB79" s="181"/>
      <c r="AC79" s="181"/>
      <c r="AD79" s="181"/>
      <c r="AE79" s="181"/>
      <c r="AF79" s="181"/>
      <c r="AG79" s="181"/>
      <c r="AH79" s="181">
        <f>IF('Для розрахунків'!AH79:AO79&gt;0,'Для розрахунків'!AH79:AO79,"-")</f>
        <v>21.1</v>
      </c>
      <c r="AI79" s="181"/>
      <c r="AJ79" s="181"/>
      <c r="AK79" s="181"/>
      <c r="AL79" s="181"/>
      <c r="AM79" s="181"/>
      <c r="AN79" s="181"/>
      <c r="AO79" s="181"/>
    </row>
    <row r="80" spans="1:41" ht="16.5" customHeight="1">
      <c r="A80" s="179" t="s">
        <v>118</v>
      </c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7"/>
      <c r="V80" s="178" t="s">
        <v>124</v>
      </c>
      <c r="W80" s="178"/>
      <c r="X80" s="178"/>
      <c r="Y80" s="178"/>
      <c r="Z80" s="181">
        <f>IF('Для розрахунків'!Z80:AG80&gt;0,'Для розрахунків'!Z80:AG80,"-")</f>
        <v>1263.7</v>
      </c>
      <c r="AA80" s="181"/>
      <c r="AB80" s="181"/>
      <c r="AC80" s="181"/>
      <c r="AD80" s="181"/>
      <c r="AE80" s="181"/>
      <c r="AF80" s="181"/>
      <c r="AG80" s="181"/>
      <c r="AH80" s="181">
        <f>IF('Для розрахунків'!AH80:AO80&gt;0,'Для розрахунків'!AH80:AO80,"-")</f>
        <v>962.1</v>
      </c>
      <c r="AI80" s="181"/>
      <c r="AJ80" s="181"/>
      <c r="AK80" s="181"/>
      <c r="AL80" s="181"/>
      <c r="AM80" s="181"/>
      <c r="AN80" s="181"/>
      <c r="AO80" s="181"/>
    </row>
    <row r="81" spans="1:41" ht="14.25" customHeight="1">
      <c r="A81" s="172" t="s">
        <v>39</v>
      </c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3" t="s">
        <v>125</v>
      </c>
      <c r="W81" s="173"/>
      <c r="X81" s="173"/>
      <c r="Y81" s="173"/>
      <c r="Z81" s="48" t="s">
        <v>141</v>
      </c>
      <c r="AA81" s="174">
        <f>IF('Для розрахунків'!AA81:AF81&gt;0,'Для розрахунків'!AA81:AF81,"-")</f>
        <v>190.9</v>
      </c>
      <c r="AB81" s="174"/>
      <c r="AC81" s="174"/>
      <c r="AD81" s="174"/>
      <c r="AE81" s="174"/>
      <c r="AF81" s="174"/>
      <c r="AG81" s="47" t="s">
        <v>142</v>
      </c>
      <c r="AH81" s="48" t="s">
        <v>141</v>
      </c>
      <c r="AI81" s="174">
        <f>IF('Для розрахунків'!AI81:AN81&gt;0,'Для розрахунків'!AI81:AN81,"-")</f>
        <v>592.1</v>
      </c>
      <c r="AJ81" s="174"/>
      <c r="AK81" s="174"/>
      <c r="AL81" s="174"/>
      <c r="AM81" s="174"/>
      <c r="AN81" s="174"/>
      <c r="AO81" s="47" t="s">
        <v>142</v>
      </c>
    </row>
    <row r="82" spans="1:41" ht="14.25" customHeight="1">
      <c r="A82" s="172" t="s">
        <v>40</v>
      </c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3" t="s">
        <v>126</v>
      </c>
      <c r="W82" s="173"/>
      <c r="X82" s="173"/>
      <c r="Y82" s="173"/>
      <c r="Z82" s="48" t="s">
        <v>141</v>
      </c>
      <c r="AA82" s="174">
        <f>IF('Для розрахунків'!AA82:AF82&gt;0,'Для розрахунків'!AA82:AF82,"-")</f>
        <v>1070.7</v>
      </c>
      <c r="AB82" s="174"/>
      <c r="AC82" s="174"/>
      <c r="AD82" s="174"/>
      <c r="AE82" s="174"/>
      <c r="AF82" s="174"/>
      <c r="AG82" s="47" t="s">
        <v>142</v>
      </c>
      <c r="AH82" s="48" t="s">
        <v>141</v>
      </c>
      <c r="AI82" s="174">
        <f>IF('Для розрахунків'!AI82:AN82&gt;0,'Для розрахунків'!AI82:AN82,"-")</f>
        <v>345</v>
      </c>
      <c r="AJ82" s="174"/>
      <c r="AK82" s="174"/>
      <c r="AL82" s="174"/>
      <c r="AM82" s="174"/>
      <c r="AN82" s="174"/>
      <c r="AO82" s="47" t="s">
        <v>142</v>
      </c>
    </row>
    <row r="83" spans="1:41" ht="14.25" customHeight="1">
      <c r="A83" s="172" t="s">
        <v>41</v>
      </c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3" t="s">
        <v>127</v>
      </c>
      <c r="W83" s="173"/>
      <c r="X83" s="173"/>
      <c r="Y83" s="173"/>
      <c r="Z83" s="48" t="s">
        <v>141</v>
      </c>
      <c r="AA83" s="174" t="str">
        <f>IF('Для розрахунків'!AA83:AF83&gt;0,'Для розрахунків'!AA83:AF83,"-")</f>
        <v>-</v>
      </c>
      <c r="AB83" s="174"/>
      <c r="AC83" s="174"/>
      <c r="AD83" s="174"/>
      <c r="AE83" s="174"/>
      <c r="AF83" s="174"/>
      <c r="AG83" s="47" t="s">
        <v>142</v>
      </c>
      <c r="AH83" s="48" t="s">
        <v>141</v>
      </c>
      <c r="AI83" s="174" t="str">
        <f>IF('Для розрахунків'!AI83:AN83&gt;0,'Для розрахунків'!AI83:AN83,"-")</f>
        <v>-</v>
      </c>
      <c r="AJ83" s="174"/>
      <c r="AK83" s="174"/>
      <c r="AL83" s="174"/>
      <c r="AM83" s="174"/>
      <c r="AN83" s="174"/>
      <c r="AO83" s="47" t="s">
        <v>142</v>
      </c>
    </row>
    <row r="84" spans="1:41" ht="16.5" customHeight="1">
      <c r="A84" s="179" t="s">
        <v>119</v>
      </c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7"/>
      <c r="V84" s="178" t="s">
        <v>128</v>
      </c>
      <c r="W84" s="178"/>
      <c r="X84" s="178"/>
      <c r="Y84" s="178"/>
      <c r="Z84" s="48" t="s">
        <v>141</v>
      </c>
      <c r="AA84" s="174">
        <f>IF('Для розрахунків'!AA84:AF84&gt;0,'Для розрахунків'!AA84:AF84,"-")</f>
        <v>1261.6000000000001</v>
      </c>
      <c r="AB84" s="174"/>
      <c r="AC84" s="174"/>
      <c r="AD84" s="174"/>
      <c r="AE84" s="174"/>
      <c r="AF84" s="174"/>
      <c r="AG84" s="47" t="s">
        <v>142</v>
      </c>
      <c r="AH84" s="48" t="s">
        <v>141</v>
      </c>
      <c r="AI84" s="174">
        <f>IF('Для розрахунків'!AI84:AN84&gt;0,'Для розрахунків'!AI84:AN84,"-")</f>
        <v>937.1</v>
      </c>
      <c r="AJ84" s="174"/>
      <c r="AK84" s="174"/>
      <c r="AL84" s="174"/>
      <c r="AM84" s="174"/>
      <c r="AN84" s="174"/>
      <c r="AO84" s="47" t="s">
        <v>142</v>
      </c>
    </row>
    <row r="85" spans="1:41" ht="14.25" customHeight="1">
      <c r="A85" s="172" t="s">
        <v>148</v>
      </c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3" t="s">
        <v>129</v>
      </c>
      <c r="W85" s="173"/>
      <c r="X85" s="173"/>
      <c r="Y85" s="173"/>
      <c r="Z85" s="180">
        <f>IF('Для розрахунків'!Z85:AG85&gt;0,'Для розрахунків'!Z85:AG85,"-")</f>
        <v>2.0999999999999091</v>
      </c>
      <c r="AA85" s="180"/>
      <c r="AB85" s="180"/>
      <c r="AC85" s="180"/>
      <c r="AD85" s="180"/>
      <c r="AE85" s="180"/>
      <c r="AF85" s="180"/>
      <c r="AG85" s="180"/>
      <c r="AH85" s="180">
        <f>IF('Для розрахунків'!AH85:AO85&gt;0,'Для розрахунків'!AH85:AO85,"-")</f>
        <v>25</v>
      </c>
      <c r="AI85" s="180"/>
      <c r="AJ85" s="180"/>
      <c r="AK85" s="180"/>
      <c r="AL85" s="180"/>
      <c r="AM85" s="180"/>
      <c r="AN85" s="180"/>
      <c r="AO85" s="180"/>
    </row>
    <row r="86" spans="1:41" ht="14.25" customHeight="1">
      <c r="A86" s="172" t="s">
        <v>42</v>
      </c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3" t="s">
        <v>130</v>
      </c>
      <c r="W86" s="173"/>
      <c r="X86" s="173"/>
      <c r="Y86" s="173"/>
      <c r="Z86" s="48" t="s">
        <v>141</v>
      </c>
      <c r="AA86" s="174">
        <f>IF('Для розрахунків'!AA86:AF86&gt;0,'Для розрахунків'!AA86:AF86,"-")</f>
        <v>0.4</v>
      </c>
      <c r="AB86" s="174"/>
      <c r="AC86" s="174"/>
      <c r="AD86" s="174"/>
      <c r="AE86" s="174"/>
      <c r="AF86" s="174"/>
      <c r="AG86" s="47" t="s">
        <v>142</v>
      </c>
      <c r="AH86" s="48" t="s">
        <v>141</v>
      </c>
      <c r="AI86" s="174">
        <f>IF('Для розрахунків'!AI86:AN86&gt;0,'Для розрахунків'!AI86:AN86,"-")</f>
        <v>4.5</v>
      </c>
      <c r="AJ86" s="174"/>
      <c r="AK86" s="174"/>
      <c r="AL86" s="174"/>
      <c r="AM86" s="174"/>
      <c r="AN86" s="174"/>
      <c r="AO86" s="47" t="s">
        <v>142</v>
      </c>
    </row>
    <row r="87" spans="1:41" ht="16.5" customHeight="1">
      <c r="A87" s="175" t="s">
        <v>120</v>
      </c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7"/>
      <c r="V87" s="178" t="s">
        <v>131</v>
      </c>
      <c r="W87" s="178"/>
      <c r="X87" s="178"/>
      <c r="Y87" s="178"/>
      <c r="Z87" s="48" t="str">
        <f>IF('Для розрахунків'!AA87&lt;0,"("," ")</f>
        <v xml:space="preserve"> </v>
      </c>
      <c r="AA87" s="174">
        <f>IF('Для розрахунків'!AA87:AF87&lt;&gt;0,ABS('Для розрахунків'!AA87:AF87),"-")</f>
        <v>1.6999999999999091</v>
      </c>
      <c r="AB87" s="174"/>
      <c r="AC87" s="174"/>
      <c r="AD87" s="174"/>
      <c r="AE87" s="174"/>
      <c r="AF87" s="174"/>
      <c r="AG87" s="47" t="str">
        <f>IF('Для розрахунків'!AA87&lt;0,")"," ")</f>
        <v xml:space="preserve"> </v>
      </c>
      <c r="AH87" s="48" t="str">
        <f>IF('Для розрахунків'!AI87&lt;0,"("," ")</f>
        <v xml:space="preserve"> </v>
      </c>
      <c r="AI87" s="174">
        <f>IF('Для розрахунків'!AI87:AN87&lt;&gt;0,ABS('Для розрахунків'!AI87:AN87),"-")</f>
        <v>20.5</v>
      </c>
      <c r="AJ87" s="174"/>
      <c r="AK87" s="174"/>
      <c r="AL87" s="174"/>
      <c r="AM87" s="174"/>
      <c r="AN87" s="174"/>
      <c r="AO87" s="47" t="str">
        <f>IF('Для розрахунків'!AI87&lt;0,")"," ")</f>
        <v xml:space="preserve"> </v>
      </c>
    </row>
    <row r="88" spans="1:41" ht="4.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</row>
    <row r="89" spans="1:41" ht="15" customHeight="1">
      <c r="A89" s="34"/>
      <c r="B89" s="163" t="s">
        <v>48</v>
      </c>
      <c r="C89" s="163"/>
      <c r="D89" s="163"/>
      <c r="E89" s="163"/>
      <c r="F89" s="163"/>
      <c r="G89" s="163"/>
      <c r="H89" s="163"/>
      <c r="I89" s="163"/>
      <c r="J89" s="34"/>
      <c r="K89" s="34"/>
      <c r="L89" s="34"/>
      <c r="M89" s="34"/>
      <c r="N89" s="34"/>
      <c r="O89" s="34"/>
      <c r="P89" s="34"/>
      <c r="Q89" s="36"/>
      <c r="R89" s="36"/>
      <c r="S89" s="36"/>
      <c r="T89" s="36"/>
      <c r="U89" s="164">
        <f>'Для розрахунків'!U89:X89</f>
        <v>0</v>
      </c>
      <c r="V89" s="165"/>
      <c r="W89" s="165"/>
      <c r="X89" s="165"/>
      <c r="Y89" s="34"/>
      <c r="Z89" s="34"/>
      <c r="AA89" s="34"/>
      <c r="AB89" s="34"/>
      <c r="AC89" s="34"/>
      <c r="AD89" s="36"/>
      <c r="AE89" s="36"/>
      <c r="AF89" s="36"/>
      <c r="AG89" s="36"/>
      <c r="AH89" s="36"/>
      <c r="AI89" s="166" t="str">
        <f>'Для розрахунків'!AI89:AN89</f>
        <v>В.Б.Бардаков</v>
      </c>
      <c r="AJ89" s="167"/>
      <c r="AK89" s="167"/>
      <c r="AL89" s="167"/>
      <c r="AM89" s="167"/>
      <c r="AN89" s="167"/>
      <c r="AO89" s="36"/>
    </row>
    <row r="90" spans="1:4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6"/>
      <c r="R90" s="36"/>
      <c r="S90" s="36"/>
      <c r="T90" s="36"/>
      <c r="U90" s="168" t="s">
        <v>51</v>
      </c>
      <c r="V90" s="168"/>
      <c r="W90" s="168"/>
      <c r="X90" s="168"/>
      <c r="Y90" s="34"/>
      <c r="Z90" s="34"/>
      <c r="AA90" s="34"/>
      <c r="AB90" s="34"/>
      <c r="AC90" s="34"/>
      <c r="AD90" s="36"/>
      <c r="AE90" s="36"/>
      <c r="AF90" s="36"/>
      <c r="AG90" s="36"/>
      <c r="AH90" s="36"/>
      <c r="AI90" s="168" t="s">
        <v>50</v>
      </c>
      <c r="AJ90" s="168"/>
      <c r="AK90" s="168"/>
      <c r="AL90" s="168"/>
      <c r="AM90" s="168"/>
      <c r="AN90" s="168"/>
      <c r="AO90" s="36"/>
    </row>
    <row r="91" spans="1:41" ht="4.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6"/>
      <c r="R91" s="36"/>
      <c r="S91" s="36"/>
      <c r="T91" s="36"/>
      <c r="U91" s="163"/>
      <c r="V91" s="163"/>
      <c r="W91" s="163"/>
      <c r="X91" s="163"/>
      <c r="Y91" s="34"/>
      <c r="Z91" s="34"/>
      <c r="AA91" s="34"/>
      <c r="AB91" s="34"/>
      <c r="AC91" s="34"/>
      <c r="AD91" s="36"/>
      <c r="AE91" s="36"/>
      <c r="AF91" s="36"/>
      <c r="AG91" s="36"/>
      <c r="AH91" s="36"/>
      <c r="AI91" s="171"/>
      <c r="AJ91" s="171"/>
      <c r="AK91" s="171"/>
      <c r="AL91" s="171"/>
      <c r="AM91" s="171"/>
      <c r="AN91" s="171"/>
      <c r="AO91" s="36"/>
    </row>
    <row r="92" spans="1:41">
      <c r="A92" s="34"/>
      <c r="B92" s="163" t="s">
        <v>49</v>
      </c>
      <c r="C92" s="163"/>
      <c r="D92" s="163"/>
      <c r="E92" s="163"/>
      <c r="F92" s="163"/>
      <c r="G92" s="163"/>
      <c r="H92" s="163"/>
      <c r="I92" s="163"/>
      <c r="J92" s="34"/>
      <c r="K92" s="34"/>
      <c r="L92" s="34"/>
      <c r="M92" s="34"/>
      <c r="N92" s="34"/>
      <c r="O92" s="34"/>
      <c r="P92" s="34"/>
      <c r="Q92" s="36"/>
      <c r="R92" s="36"/>
      <c r="S92" s="36"/>
      <c r="T92" s="36"/>
      <c r="U92" s="164">
        <f>'Для розрахунків'!U92:X92</f>
        <v>0</v>
      </c>
      <c r="V92" s="165"/>
      <c r="W92" s="165"/>
      <c r="X92" s="165"/>
      <c r="Y92" s="34"/>
      <c r="Z92" s="34"/>
      <c r="AA92" s="34"/>
      <c r="AB92" s="34"/>
      <c r="AC92" s="34"/>
      <c r="AD92" s="36"/>
      <c r="AE92" s="36"/>
      <c r="AF92" s="36"/>
      <c r="AG92" s="36"/>
      <c r="AH92" s="36"/>
      <c r="AI92" s="166" t="str">
        <f>'Для розрахунків'!AI92:AN92</f>
        <v>Т.Г.Тесля</v>
      </c>
      <c r="AJ92" s="167"/>
      <c r="AK92" s="167"/>
      <c r="AL92" s="167"/>
      <c r="AM92" s="167"/>
      <c r="AN92" s="167"/>
      <c r="AO92" s="36"/>
    </row>
    <row r="93" spans="1:4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6"/>
      <c r="R93" s="36"/>
      <c r="S93" s="36"/>
      <c r="T93" s="36"/>
      <c r="U93" s="168" t="s">
        <v>51</v>
      </c>
      <c r="V93" s="168"/>
      <c r="W93" s="168"/>
      <c r="X93" s="168"/>
      <c r="Y93" s="34"/>
      <c r="Z93" s="34"/>
      <c r="AA93" s="34"/>
      <c r="AB93" s="34"/>
      <c r="AC93" s="34"/>
      <c r="AD93" s="36"/>
      <c r="AE93" s="36"/>
      <c r="AF93" s="36"/>
      <c r="AG93" s="36"/>
      <c r="AH93" s="36"/>
      <c r="AI93" s="168" t="s">
        <v>50</v>
      </c>
      <c r="AJ93" s="168"/>
      <c r="AK93" s="168"/>
      <c r="AL93" s="168"/>
      <c r="AM93" s="168"/>
      <c r="AN93" s="168"/>
      <c r="AO93" s="36"/>
    </row>
    <row r="94" spans="1:41" ht="7.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</row>
    <row r="95" spans="1:4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</row>
    <row r="96" spans="1:4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</row>
  </sheetData>
  <sheetProtection formatCells="0" formatColumns="0" formatRows="0"/>
  <mergeCells count="303">
    <mergeCell ref="W1:AO1"/>
    <mergeCell ref="A3:AO3"/>
    <mergeCell ref="A4:AO4"/>
    <mergeCell ref="AI5:AO5"/>
    <mergeCell ref="A6:AF6"/>
    <mergeCell ref="AI6:AK6"/>
    <mergeCell ref="AM6:AO6"/>
    <mergeCell ref="A7:F7"/>
    <mergeCell ref="G7:Z7"/>
    <mergeCell ref="AB7:AG7"/>
    <mergeCell ref="AI7:AO7"/>
    <mergeCell ref="A8:D8"/>
    <mergeCell ref="E8:Z8"/>
    <mergeCell ref="AB8:AG8"/>
    <mergeCell ref="AI8:AO8"/>
    <mergeCell ref="A9:I9"/>
    <mergeCell ref="J9:Z9"/>
    <mergeCell ref="AB9:AG9"/>
    <mergeCell ref="AI9:AO9"/>
    <mergeCell ref="A10:M10"/>
    <mergeCell ref="N10:Z10"/>
    <mergeCell ref="AB10:AG10"/>
    <mergeCell ref="AI10:AO10"/>
    <mergeCell ref="A11:M11"/>
    <mergeCell ref="N11:Z11"/>
    <mergeCell ref="A12:Z12"/>
    <mergeCell ref="A13:F13"/>
    <mergeCell ref="I15:S15"/>
    <mergeCell ref="T15:Y15"/>
    <mergeCell ref="Z15:AG15"/>
    <mergeCell ref="AH15:AO15"/>
    <mergeCell ref="J16:O16"/>
    <mergeCell ref="Q16:R16"/>
    <mergeCell ref="A18:U18"/>
    <mergeCell ref="V18:Y18"/>
    <mergeCell ref="Z18:AG18"/>
    <mergeCell ref="AH18:AO18"/>
    <mergeCell ref="A19:U19"/>
    <mergeCell ref="V19:Y19"/>
    <mergeCell ref="Z19:AG19"/>
    <mergeCell ref="AH19:AO19"/>
    <mergeCell ref="A20:U20"/>
    <mergeCell ref="V20:Y20"/>
    <mergeCell ref="Z20:AG20"/>
    <mergeCell ref="AH20:AO20"/>
    <mergeCell ref="A21:U21"/>
    <mergeCell ref="V21:Y21"/>
    <mergeCell ref="Z21:AG21"/>
    <mergeCell ref="AH21:AO21"/>
    <mergeCell ref="A22:U22"/>
    <mergeCell ref="V22:Y22"/>
    <mergeCell ref="Z22:AG22"/>
    <mergeCell ref="AH22:AO22"/>
    <mergeCell ref="A23:U23"/>
    <mergeCell ref="V23:Y23"/>
    <mergeCell ref="Z23:AG23"/>
    <mergeCell ref="AH23:AO23"/>
    <mergeCell ref="A24:U24"/>
    <mergeCell ref="V24:Y24"/>
    <mergeCell ref="AA24:AF24"/>
    <mergeCell ref="AI24:AN24"/>
    <mergeCell ref="A25:U25"/>
    <mergeCell ref="V25:Y25"/>
    <mergeCell ref="Z25:AG25"/>
    <mergeCell ref="AH25:AO25"/>
    <mergeCell ref="A26:U26"/>
    <mergeCell ref="V26:Y26"/>
    <mergeCell ref="Z26:AG26"/>
    <mergeCell ref="AH26:AO26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9:U29"/>
    <mergeCell ref="V29:Y29"/>
    <mergeCell ref="Z29:AG29"/>
    <mergeCell ref="AH29:AO29"/>
    <mergeCell ref="A30:U30"/>
    <mergeCell ref="V30:Y30"/>
    <mergeCell ref="Z30:AG30"/>
    <mergeCell ref="AH30:AO30"/>
    <mergeCell ref="A31:U31"/>
    <mergeCell ref="V31:Y31"/>
    <mergeCell ref="Z31:AG31"/>
    <mergeCell ref="AH31:AO31"/>
    <mergeCell ref="A32:U32"/>
    <mergeCell ref="V32:Y32"/>
    <mergeCell ref="Z32:AG32"/>
    <mergeCell ref="AH32:AO32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9:U39"/>
    <mergeCell ref="V39:Y39"/>
    <mergeCell ref="Z39:AG39"/>
    <mergeCell ref="AH39:AO39"/>
    <mergeCell ref="A40:U40"/>
    <mergeCell ref="V40:Y40"/>
    <mergeCell ref="Z40:AG40"/>
    <mergeCell ref="AH40:AO40"/>
    <mergeCell ref="A41:U41"/>
    <mergeCell ref="V41:Y41"/>
    <mergeCell ref="Z41:AG41"/>
    <mergeCell ref="AH41:AO41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5:U45"/>
    <mergeCell ref="V45:Y45"/>
    <mergeCell ref="Z45:AG45"/>
    <mergeCell ref="AH45:AO45"/>
    <mergeCell ref="A46:U46"/>
    <mergeCell ref="V46:Y46"/>
    <mergeCell ref="Z46:AG46"/>
    <mergeCell ref="AH46:AO46"/>
    <mergeCell ref="A47:U47"/>
    <mergeCell ref="V47:Y47"/>
    <mergeCell ref="Z47:AG47"/>
    <mergeCell ref="AH47:AO47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0:U50"/>
    <mergeCell ref="V50:Y50"/>
    <mergeCell ref="Z50:AG50"/>
    <mergeCell ref="AH50:AO50"/>
    <mergeCell ref="A51:U51"/>
    <mergeCell ref="V51:Y51"/>
    <mergeCell ref="AA51:AF51"/>
    <mergeCell ref="AI51:AN51"/>
    <mergeCell ref="A52:U52"/>
    <mergeCell ref="V52:Y52"/>
    <mergeCell ref="AA52:AF52"/>
    <mergeCell ref="AI52:AN52"/>
    <mergeCell ref="A53:U53"/>
    <mergeCell ref="V53:Y53"/>
    <mergeCell ref="Z53:AG53"/>
    <mergeCell ref="AH53:AO53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7:U57"/>
    <mergeCell ref="V57:Y57"/>
    <mergeCell ref="Z57:AG57"/>
    <mergeCell ref="AH57:AO57"/>
    <mergeCell ref="A58:U58"/>
    <mergeCell ref="V58:Y58"/>
    <mergeCell ref="Z58:AG58"/>
    <mergeCell ref="AH58:AO58"/>
    <mergeCell ref="A59:U59"/>
    <mergeCell ref="V59:Y59"/>
    <mergeCell ref="Z59:AG59"/>
    <mergeCell ref="AH59:AO59"/>
    <mergeCell ref="A60:U60"/>
    <mergeCell ref="V60:Y60"/>
    <mergeCell ref="Z60:AG60"/>
    <mergeCell ref="AH60:AO60"/>
    <mergeCell ref="A64:U64"/>
    <mergeCell ref="V64:Y64"/>
    <mergeCell ref="Z64:AG64"/>
    <mergeCell ref="AH64:AO64"/>
    <mergeCell ref="A65:U65"/>
    <mergeCell ref="V65:Y65"/>
    <mergeCell ref="Z65:AG65"/>
    <mergeCell ref="A61:U61"/>
    <mergeCell ref="V61:Y61"/>
    <mergeCell ref="Z61:AG61"/>
    <mergeCell ref="AH61:AO61"/>
    <mergeCell ref="AH65:AO65"/>
    <mergeCell ref="A62:U62"/>
    <mergeCell ref="V62:Y62"/>
    <mergeCell ref="Z62:AG62"/>
    <mergeCell ref="AH62:AO62"/>
    <mergeCell ref="A63:U63"/>
    <mergeCell ref="V63:Y63"/>
    <mergeCell ref="Z63:AG63"/>
    <mergeCell ref="AH63:AO63"/>
    <mergeCell ref="A68:U68"/>
    <mergeCell ref="V68:Y68"/>
    <mergeCell ref="Z68:AG68"/>
    <mergeCell ref="AH68:AO68"/>
    <mergeCell ref="A70:AO70"/>
    <mergeCell ref="A66:U66"/>
    <mergeCell ref="V66:Y66"/>
    <mergeCell ref="Z66:AG66"/>
    <mergeCell ref="AH66:AO66"/>
    <mergeCell ref="A67:U67"/>
    <mergeCell ref="V67:Y67"/>
    <mergeCell ref="Z67:AG67"/>
    <mergeCell ref="AH67:AO67"/>
    <mergeCell ref="Z72:AG72"/>
    <mergeCell ref="Z73:AG73"/>
    <mergeCell ref="AH73:AO73"/>
    <mergeCell ref="A75:U75"/>
    <mergeCell ref="V75:Y75"/>
    <mergeCell ref="Z75:AG75"/>
    <mergeCell ref="AH75:AO75"/>
    <mergeCell ref="A76:U76"/>
    <mergeCell ref="V76:Y76"/>
    <mergeCell ref="Z76:AG76"/>
    <mergeCell ref="AH76:AO76"/>
    <mergeCell ref="A77:U77"/>
    <mergeCell ref="V77:Y77"/>
    <mergeCell ref="Z77:AG77"/>
    <mergeCell ref="AH77:AO77"/>
    <mergeCell ref="A78:U78"/>
    <mergeCell ref="V78:Y78"/>
    <mergeCell ref="Z78:AG78"/>
    <mergeCell ref="AH78:AO78"/>
    <mergeCell ref="A79:U79"/>
    <mergeCell ref="V79:Y79"/>
    <mergeCell ref="Z79:AG79"/>
    <mergeCell ref="AH79:AO79"/>
    <mergeCell ref="A80:U80"/>
    <mergeCell ref="V80:Y80"/>
    <mergeCell ref="Z80:AG80"/>
    <mergeCell ref="AH80:AO80"/>
    <mergeCell ref="A81:U81"/>
    <mergeCell ref="V81:Y81"/>
    <mergeCell ref="AA81:AF81"/>
    <mergeCell ref="AI81:AN81"/>
    <mergeCell ref="A82:U82"/>
    <mergeCell ref="V82:Y82"/>
    <mergeCell ref="AA82:AF82"/>
    <mergeCell ref="AI82:AN82"/>
    <mergeCell ref="AA87:AF87"/>
    <mergeCell ref="AI87:AN87"/>
    <mergeCell ref="A84:U84"/>
    <mergeCell ref="V84:Y84"/>
    <mergeCell ref="AA84:AF84"/>
    <mergeCell ref="AI84:AN84"/>
    <mergeCell ref="A85:U85"/>
    <mergeCell ref="V85:Y85"/>
    <mergeCell ref="Z85:AG85"/>
    <mergeCell ref="AH85:AO85"/>
    <mergeCell ref="B92:I92"/>
    <mergeCell ref="U92:X92"/>
    <mergeCell ref="AI92:AN92"/>
    <mergeCell ref="U93:X93"/>
    <mergeCell ref="AI93:AN93"/>
    <mergeCell ref="AQ1:AT13"/>
    <mergeCell ref="R71:W71"/>
    <mergeCell ref="B89:I89"/>
    <mergeCell ref="U89:X89"/>
    <mergeCell ref="AI89:AN89"/>
    <mergeCell ref="U90:X90"/>
    <mergeCell ref="AI90:AN90"/>
    <mergeCell ref="U91:X91"/>
    <mergeCell ref="AI91:AN91"/>
    <mergeCell ref="A86:U86"/>
    <mergeCell ref="V86:Y86"/>
    <mergeCell ref="AA86:AF86"/>
    <mergeCell ref="AI86:AN86"/>
    <mergeCell ref="A87:U87"/>
    <mergeCell ref="V87:Y87"/>
    <mergeCell ref="A83:U83"/>
    <mergeCell ref="V83:Y83"/>
    <mergeCell ref="AA83:AF83"/>
    <mergeCell ref="AI83:AN83"/>
  </mergeCells>
  <pageMargins left="0.39370078740157483" right="0.39370078740157483" top="0.39370078740157483" bottom="0.39370078740157483" header="0.51181102362204722" footer="0.51181102362204722"/>
  <pageSetup paperSize="9" orientation="portrait" blackAndWhite="1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Для розрахунків</vt:lpstr>
      <vt:lpstr>ГОТОВИЙ ЗВІТ</vt:lpstr>
      <vt:lpstr>'ГОТОВИЙ ЗВІТ'!Область_печати</vt:lpstr>
      <vt:lpstr>'Для розрахунків'!Область_печати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2016-03-31T09:48:05Z</dcterms:created>
  <dcterms:modified xsi:type="dcterms:W3CDTF">2019-08-18T15:39:40Z</dcterms:modified>
</cp:coreProperties>
</file>