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3 кв" sheetId="2" r:id="rId1"/>
  </sheets>
  <definedNames>
    <definedName name="_xlnm.Print_Area" localSheetId="0">'3 кв'!$A$1:$H$118</definedName>
  </definedNames>
  <calcPr calcId="125725"/>
</workbook>
</file>

<file path=xl/calcChain.xml><?xml version="1.0" encoding="utf-8"?>
<calcChain xmlns="http://schemas.openxmlformats.org/spreadsheetml/2006/main">
  <c r="E65" i="2"/>
  <c r="G57"/>
  <c r="E57"/>
  <c r="D99"/>
  <c r="D63"/>
  <c r="D60"/>
  <c r="D57"/>
  <c r="E66"/>
  <c r="D56"/>
  <c r="F104"/>
  <c r="F105"/>
  <c r="G50"/>
  <c r="E107"/>
  <c r="E106"/>
  <c r="D107"/>
  <c r="D106"/>
  <c r="G110"/>
  <c r="F110"/>
  <c r="F111"/>
  <c r="G109"/>
  <c r="F109"/>
  <c r="F99"/>
  <c r="F106"/>
  <c r="F98"/>
  <c r="G80"/>
  <c r="G90"/>
  <c r="G93"/>
  <c r="G79"/>
  <c r="F79"/>
  <c r="F80"/>
  <c r="F83"/>
  <c r="F90"/>
  <c r="F93"/>
  <c r="E78"/>
  <c r="E92"/>
  <c r="D92"/>
  <c r="E89"/>
  <c r="D89"/>
  <c r="E82"/>
  <c r="D82"/>
  <c r="E76"/>
  <c r="F76" s="1"/>
  <c r="D76"/>
  <c r="G72"/>
  <c r="G73"/>
  <c r="G74"/>
  <c r="G75"/>
  <c r="G76"/>
  <c r="F72"/>
  <c r="F73"/>
  <c r="F74"/>
  <c r="F75"/>
  <c r="G71"/>
  <c r="F71"/>
  <c r="E67"/>
  <c r="E69" s="1"/>
  <c r="D66"/>
  <c r="D67" s="1"/>
  <c r="D69" s="1"/>
  <c r="G63"/>
  <c r="G65"/>
  <c r="F63"/>
  <c r="F65"/>
  <c r="G69" l="1"/>
  <c r="G92"/>
  <c r="F69"/>
  <c r="F107"/>
  <c r="G89"/>
  <c r="F82"/>
  <c r="F89"/>
  <c r="F92"/>
  <c r="D78"/>
  <c r="F78" s="1"/>
  <c r="F66"/>
  <c r="G66"/>
  <c r="G67"/>
  <c r="F67"/>
  <c r="F57"/>
  <c r="F60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D59" s="1"/>
  <c r="D62" s="1"/>
  <c r="G31"/>
  <c r="F31"/>
  <c r="G29"/>
  <c r="F29"/>
  <c r="G54" l="1"/>
  <c r="E45"/>
  <c r="G33"/>
  <c r="G78"/>
  <c r="F54"/>
  <c r="D45"/>
  <c r="F33"/>
  <c r="F45" l="1"/>
  <c r="G45"/>
  <c r="G56"/>
  <c r="F56"/>
  <c r="G59" l="1"/>
  <c r="F59"/>
  <c r="G62" l="1"/>
  <c r="F62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<sst xmlns="http://schemas.openxmlformats.org/spreadsheetml/2006/main" count="204" uniqueCount="196">
  <si>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</si>
  <si>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</si>
  <si>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</si>
  <si>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</si>
  <si>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</si>
  <si>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</si>
  <si>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</si>
  <si>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</si>
  <si>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</si>
  <si>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</si>
  <si>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</si>
  <si>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</si>
  <si>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</si>
  <si>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</si>
  <si>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</si>
  <si>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</si>
  <si>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</si>
  <si>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</si>
  <si>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</si>
  <si>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</si>
  <si>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</si>
  <si>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</si>
  <si>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</si>
  <si>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</si>
  <si>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</si>
  <si>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</si>
  <si>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</si>
  <si>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</si>
  <si>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</si>
  <si>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</si>
  <si>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</si>
  <si>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</si>
  <si>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</si>
  <si>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</si>
  <si>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</si>
  <si>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</si>
  <si>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</si>
  <si>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</si>
  <si>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</si>
  <si>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</si>
  <si>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</si>
  <si>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</si>
  <si>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</si>
  <si>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</si>
  <si>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</si>
  <si>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</si>
  <si>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</si>
  <si>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</si>
  <si>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</si>
  <si>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</si>
  <si>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</si>
  <si>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</si>
  <si>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</si>
  <si>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</si>
  <si>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</si>
  <si>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</si>
  <si>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</si>
  <si>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</si>
  <si>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</si>
  <si>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</si>
  <si>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</si>
  <si>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</si>
  <si>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</si>
  <si>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</si>
  <si>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</si>
  <si>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</si>
  <si>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</si>
  <si>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</si>
  <si>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</si>
  <si>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</si>
  <si>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</si>
  <si>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</si>
  <si>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</si>
  <si>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</si>
  <si>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</si>
  <si>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</si>
  <si>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</si>
  <si>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</si>
  <si>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</si>
  <si>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</si>
  <si>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</si>
  <si>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</si>
  <si>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</si>
  <si>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</si>
  <si>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</si>
  <si>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</si>
  <si>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</si>
  <si>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</si>
  <si>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</si>
  <si>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</si>
  <si>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</si>
  <si>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</si>
  <si>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</si>
  <si>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</si>
  <si>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</si>
  <si>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</si>
  <si>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</si>
  <si>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</si>
  <si>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</si>
  <si>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</si>
  <si>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</si>
  <si>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</si>
  <si>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</si>
  <si>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</si>
  <si>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</si>
  <si>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</si>
  <si>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</si>
  <si>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</si>
  <si>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</si>
  <si>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</si>
  <si>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</si>
  <si>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</si>
  <si>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</si>
  <si>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</si>
  <si>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</si>
  <si>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</si>
  <si>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</si>
  <si>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</si>
  <si>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</si>
  <si>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</si>
  <si>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</si>
  <si>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</si>
  <si>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</si>
  <si>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</si>
  <si>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</si>
  <si>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</si>
  <si>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</si>
  <si>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</si>
  <si>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</si>
  <si>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</si>
  <si>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</si>
  <si>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</si>
  <si>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</si>
  <si>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</si>
  <si>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</si>
  <si>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</si>
  <si>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</si>
  <si>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</si>
  <si>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</si>
  <si>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</si>
  <si>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</si>
  <si>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</si>
  <si>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</si>
  <si>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</si>
  <si>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</si>
  <si>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</si>
  <si>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</si>
  <si>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</si>
  <si>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</si>
  <si>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</si>
  <si>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</si>
  <si>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</si>
  <si>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</si>
  <si>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</si>
  <si>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</si>
  <si>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</si>
  <si>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</si>
  <si>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</si>
  <si>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</si>
  <si>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</si>
  <si>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</si>
  <si>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</si>
  <si>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</si>
  <si>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</si>
  <si>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</si>
  <si>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</si>
  <si>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</si>
  <si>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</si>
  <si>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</si>
  <si>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</si>
  <si>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</si>
  <si>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</si>
  <si>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</si>
  <si>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</si>
  <si>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</si>
  <si>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</si>
  <si>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</si>
  <si>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</si>
  <si>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</si>
  <si>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</si>
  <si>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</si>
  <si>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</si>
  <si>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</si>
  <si>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</si>
  <si>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</si>
  <si>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</si>
  <si>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</si>
  <si>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</si>
  <si>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</si>
  <si>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</si>
  <si>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</si>
  <si>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</si>
  <si>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</si>
  <si>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В.Б.Бардаков</t>
  </si>
  <si>
    <t>за 3 квартал 2020 року</t>
  </si>
  <si>
    <r>
      <rPr>
        <sz val="9.5"/>
        <rFont val="Times New Roman"/>
        <family val="1"/>
        <charset val="204"/>
      </rPr>
      <t xml:space="preserve">                 </t>
    </r>
    <r>
      <rPr>
        <u/>
        <sz val="9.5"/>
        <rFont val="Times New Roman"/>
        <family val="1"/>
        <charset val="204"/>
      </rPr>
      <t>Директор</t>
    </r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</si>
</sst>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2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4" fontId="60" fillId="29" borderId="3" xfId="0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73" workbookViewId="0">
      <selection activeCell="G98" sqref="G98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66" t="s">
        <v>161</v>
      </c>
      <c r="F6" s="67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0"/>
      <c r="B10" s="14"/>
      <c r="C10" s="14"/>
      <c r="D10" s="14"/>
      <c r="E10" s="12"/>
      <c r="F10" s="12" t="s">
        <v>174</v>
      </c>
      <c r="G10" s="16"/>
      <c r="H10" s="1"/>
    </row>
    <row r="11" spans="1:8" ht="12.75" customHeight="1">
      <c r="A11" s="17" t="s">
        <v>136</v>
      </c>
      <c r="B11" s="61" t="s">
        <v>186</v>
      </c>
      <c r="C11" s="68"/>
      <c r="D11" s="68"/>
      <c r="E11" s="68"/>
      <c r="F11" s="18" t="s">
        <v>145</v>
      </c>
      <c r="G11" s="16">
        <v>32275620</v>
      </c>
      <c r="H11" s="1"/>
    </row>
    <row r="12" spans="1:8" ht="12.75" customHeight="1">
      <c r="A12" s="20" t="s">
        <v>175</v>
      </c>
      <c r="B12" s="69" t="s">
        <v>187</v>
      </c>
      <c r="C12" s="70"/>
      <c r="D12" s="70"/>
      <c r="E12" s="70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61" t="s">
        <v>188</v>
      </c>
      <c r="C13" s="68"/>
      <c r="D13" s="68"/>
      <c r="E13" s="68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61" t="s">
        <v>190</v>
      </c>
      <c r="C14" s="62"/>
      <c r="D14" s="62"/>
      <c r="E14" s="62"/>
      <c r="F14" s="18" t="s">
        <v>156</v>
      </c>
      <c r="G14" s="19" t="s">
        <v>189</v>
      </c>
      <c r="H14" s="1"/>
    </row>
    <row r="15" spans="1:8" ht="12.75" customHeight="1">
      <c r="A15" s="21" t="s">
        <v>133</v>
      </c>
      <c r="B15" s="69" t="s">
        <v>191</v>
      </c>
      <c r="C15" s="71"/>
      <c r="D15" s="71"/>
      <c r="E15" s="71"/>
      <c r="F15" s="21"/>
      <c r="G15" s="21"/>
      <c r="H15" s="1"/>
    </row>
    <row r="16" spans="1:8" ht="12.75" customHeight="1">
      <c r="A16" s="17" t="s">
        <v>134</v>
      </c>
      <c r="B16" s="61">
        <v>741261</v>
      </c>
      <c r="C16" s="62"/>
      <c r="D16" s="62"/>
      <c r="E16" s="62"/>
      <c r="F16" s="18"/>
      <c r="G16" s="18"/>
      <c r="H16" s="1"/>
    </row>
    <row r="17" spans="1:9" ht="12.75" customHeight="1">
      <c r="A17" s="18" t="s">
        <v>135</v>
      </c>
      <c r="B17" s="61" t="s">
        <v>192</v>
      </c>
      <c r="C17" s="62"/>
      <c r="D17" s="62"/>
      <c r="E17" s="62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63" t="s">
        <v>162</v>
      </c>
      <c r="B19" s="63"/>
      <c r="C19" s="63"/>
      <c r="D19" s="63"/>
      <c r="E19" s="63"/>
      <c r="F19" s="63"/>
      <c r="G19" s="63"/>
      <c r="H19" s="63"/>
    </row>
    <row r="20" spans="1:9" ht="12.75" customHeight="1">
      <c r="A20" s="64" t="s">
        <v>194</v>
      </c>
      <c r="B20" s="63"/>
      <c r="C20" s="63"/>
      <c r="D20" s="63"/>
      <c r="E20" s="63"/>
      <c r="F20" s="63"/>
      <c r="G20" s="63"/>
      <c r="H20" s="63"/>
    </row>
    <row r="21" spans="1:9" ht="12.75" customHeight="1">
      <c r="A21" s="65" t="s">
        <v>149</v>
      </c>
      <c r="B21" s="65"/>
      <c r="C21" s="65"/>
      <c r="D21" s="65"/>
      <c r="E21" s="65"/>
      <c r="F21" s="65"/>
      <c r="G21" s="65"/>
      <c r="H21" s="65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63" t="s">
        <v>147</v>
      </c>
      <c r="B23" s="63"/>
      <c r="C23" s="63"/>
      <c r="D23" s="63"/>
      <c r="E23" s="63"/>
      <c r="F23" s="63"/>
      <c r="G23" s="63"/>
      <c r="H23" s="63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4" t="s">
        <v>164</v>
      </c>
      <c r="B25" s="55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4">
        <v>1</v>
      </c>
      <c r="B26" s="55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56" t="s">
        <v>59</v>
      </c>
      <c r="B27" s="57"/>
      <c r="C27" s="57"/>
      <c r="D27" s="57"/>
      <c r="E27" s="57"/>
      <c r="F27" s="57"/>
      <c r="G27" s="58"/>
      <c r="H27" s="6"/>
    </row>
    <row r="28" spans="1:9" ht="24" customHeight="1">
      <c r="A28" s="59" t="s">
        <v>165</v>
      </c>
      <c r="B28" s="60"/>
      <c r="C28" s="5"/>
      <c r="D28" s="7"/>
      <c r="E28" s="7"/>
      <c r="F28" s="7"/>
      <c r="G28" s="8"/>
      <c r="H28" s="9"/>
      <c r="I28" s="9"/>
    </row>
    <row r="29" spans="1:9" ht="22.5" customHeight="1">
      <c r="A29" s="49" t="s">
        <v>113</v>
      </c>
      <c r="B29" s="50"/>
      <c r="C29" s="29" t="s">
        <v>169</v>
      </c>
      <c r="D29" s="22">
        <v>203.1</v>
      </c>
      <c r="E29" s="22">
        <v>234.3</v>
      </c>
      <c r="F29" s="22">
        <f>E29-D29</f>
        <v>31.200000000000017</v>
      </c>
      <c r="G29" s="30">
        <f>E29/D29</f>
        <v>1.153618906942393</v>
      </c>
    </row>
    <row r="30" spans="1:9" ht="21" customHeight="1">
      <c r="A30" s="49" t="s">
        <v>166</v>
      </c>
      <c r="B30" s="50"/>
      <c r="C30" s="29" t="s">
        <v>170</v>
      </c>
      <c r="D30" s="22"/>
      <c r="E30" s="22"/>
      <c r="F30" s="22"/>
      <c r="G30" s="30"/>
    </row>
    <row r="31" spans="1:9" ht="12.75" customHeight="1">
      <c r="A31" s="49" t="s">
        <v>167</v>
      </c>
      <c r="B31" s="50"/>
      <c r="C31" s="29" t="s">
        <v>171</v>
      </c>
      <c r="D31" s="22">
        <v>33.85</v>
      </c>
      <c r="E31" s="22">
        <v>39.1</v>
      </c>
      <c r="F31" s="22">
        <f t="shared" ref="F31:F69" si="0">E31-D31</f>
        <v>5.25</v>
      </c>
      <c r="G31" s="30">
        <f t="shared" ref="G31:G69" si="1">E31/D31</f>
        <v>1.155096011816839</v>
      </c>
    </row>
    <row r="32" spans="1:9" ht="12.75" customHeight="1">
      <c r="A32" s="49" t="s">
        <v>168</v>
      </c>
      <c r="B32" s="50"/>
      <c r="C32" s="29" t="s">
        <v>172</v>
      </c>
      <c r="D32" s="22"/>
      <c r="E32" s="22"/>
      <c r="F32" s="22"/>
      <c r="G32" s="30"/>
    </row>
    <row r="33" spans="1:7" ht="37.5" customHeight="1">
      <c r="A33" s="52" t="s">
        <v>111</v>
      </c>
      <c r="B33" s="53"/>
      <c r="C33" s="31" t="s">
        <v>173</v>
      </c>
      <c r="D33" s="23">
        <f>D29-D31</f>
        <v>169.25</v>
      </c>
      <c r="E33" s="23">
        <f>E29-E31</f>
        <v>195.20000000000002</v>
      </c>
      <c r="F33" s="22">
        <f t="shared" si="0"/>
        <v>25.950000000000017</v>
      </c>
      <c r="G33" s="30">
        <f t="shared" si="1"/>
        <v>1.1533234859675039</v>
      </c>
    </row>
    <row r="34" spans="1:7" ht="12.75" customHeight="1">
      <c r="A34" s="49" t="s">
        <v>176</v>
      </c>
      <c r="B34" s="50"/>
      <c r="C34" s="29" t="s">
        <v>26</v>
      </c>
      <c r="D34" s="22">
        <v>1662</v>
      </c>
      <c r="E34" s="37">
        <v>1601.4</v>
      </c>
      <c r="F34" s="22">
        <f t="shared" si="0"/>
        <v>-60.599999999999909</v>
      </c>
      <c r="G34" s="30">
        <f t="shared" si="1"/>
        <v>0.96353790613718415</v>
      </c>
    </row>
    <row r="35" spans="1:7" ht="12.75" customHeight="1">
      <c r="A35" s="49" t="s">
        <v>112</v>
      </c>
      <c r="B35" s="50"/>
      <c r="C35" s="29"/>
      <c r="D35" s="22"/>
      <c r="E35" s="22"/>
      <c r="F35" s="22"/>
      <c r="G35" s="30"/>
    </row>
    <row r="36" spans="1:7" ht="21" customHeight="1">
      <c r="A36" s="49" t="s">
        <v>177</v>
      </c>
      <c r="B36" s="50"/>
      <c r="C36" s="29" t="s">
        <v>27</v>
      </c>
      <c r="D36" s="22"/>
      <c r="E36" s="22"/>
      <c r="F36" s="22"/>
      <c r="G36" s="30"/>
    </row>
    <row r="37" spans="1:7" ht="12.75" customHeight="1">
      <c r="A37" s="49" t="s">
        <v>178</v>
      </c>
      <c r="B37" s="50"/>
      <c r="C37" s="29" t="s">
        <v>28</v>
      </c>
      <c r="D37" s="22"/>
      <c r="E37" s="22"/>
      <c r="F37" s="22"/>
      <c r="G37" s="30"/>
    </row>
    <row r="38" spans="1:7" ht="27.75" customHeight="1">
      <c r="A38" s="49" t="s">
        <v>179</v>
      </c>
      <c r="B38" s="50"/>
      <c r="C38" s="29" t="s">
        <v>29</v>
      </c>
      <c r="D38" s="22"/>
      <c r="E38" s="22"/>
      <c r="F38" s="22"/>
      <c r="G38" s="30"/>
    </row>
    <row r="39" spans="1:7" ht="12.75" customHeight="1">
      <c r="A39" s="49" t="s">
        <v>0</v>
      </c>
      <c r="B39" s="50"/>
      <c r="C39" s="29" t="s">
        <v>30</v>
      </c>
      <c r="D39" s="22"/>
      <c r="E39" s="22"/>
      <c r="F39" s="22"/>
      <c r="G39" s="30"/>
    </row>
    <row r="40" spans="1:7" ht="12.75" customHeight="1">
      <c r="A40" s="49" t="s">
        <v>1</v>
      </c>
      <c r="B40" s="50"/>
      <c r="C40" s="29" t="s">
        <v>31</v>
      </c>
      <c r="D40" s="22"/>
      <c r="E40" s="22"/>
      <c r="F40" s="22"/>
      <c r="G40" s="30"/>
    </row>
    <row r="41" spans="1:7" ht="12.75" customHeight="1">
      <c r="A41" s="49" t="s">
        <v>114</v>
      </c>
      <c r="B41" s="50"/>
      <c r="C41" s="29" t="s">
        <v>32</v>
      </c>
      <c r="D41" s="22">
        <v>46.25</v>
      </c>
      <c r="E41" s="22">
        <v>44.3</v>
      </c>
      <c r="F41" s="22">
        <f t="shared" si="0"/>
        <v>-1.9500000000000028</v>
      </c>
      <c r="G41" s="30">
        <f t="shared" si="1"/>
        <v>0.95783783783783782</v>
      </c>
    </row>
    <row r="42" spans="1:7" ht="12.75" customHeight="1">
      <c r="A42" s="49" t="s">
        <v>142</v>
      </c>
      <c r="B42" s="50"/>
      <c r="C42" s="29"/>
      <c r="D42" s="22"/>
      <c r="E42" s="22"/>
      <c r="F42" s="22"/>
      <c r="G42" s="30"/>
    </row>
    <row r="43" spans="1:7" ht="16.5" customHeight="1">
      <c r="A43" s="49" t="s">
        <v>180</v>
      </c>
      <c r="B43" s="50"/>
      <c r="C43" s="29" t="s">
        <v>33</v>
      </c>
      <c r="D43" s="22"/>
      <c r="E43" s="22"/>
      <c r="F43" s="22"/>
      <c r="G43" s="30"/>
    </row>
    <row r="44" spans="1:7" ht="18" customHeight="1">
      <c r="A44" s="49" t="s">
        <v>115</v>
      </c>
      <c r="B44" s="50"/>
      <c r="C44" s="29" t="s">
        <v>34</v>
      </c>
      <c r="D44" s="22">
        <v>46.25</v>
      </c>
      <c r="E44" s="22">
        <v>44.3</v>
      </c>
      <c r="F44" s="22">
        <f t="shared" si="0"/>
        <v>-1.9500000000000028</v>
      </c>
      <c r="G44" s="30">
        <f t="shared" si="1"/>
        <v>0.95783783783783782</v>
      </c>
    </row>
    <row r="45" spans="1:7" ht="12.75" customHeight="1">
      <c r="A45" s="52" t="s">
        <v>21</v>
      </c>
      <c r="B45" s="53"/>
      <c r="C45" s="31" t="s">
        <v>35</v>
      </c>
      <c r="D45" s="23">
        <f>D33+D34+D41</f>
        <v>1877.5</v>
      </c>
      <c r="E45" s="23">
        <f>E33+E34+E41</f>
        <v>1840.9</v>
      </c>
      <c r="F45" s="22">
        <f t="shared" si="0"/>
        <v>-36.599999999999909</v>
      </c>
      <c r="G45" s="30">
        <f t="shared" si="1"/>
        <v>0.98050599201065247</v>
      </c>
    </row>
    <row r="46" spans="1:7" ht="25.5" customHeight="1">
      <c r="A46" s="52" t="s">
        <v>116</v>
      </c>
      <c r="B46" s="53"/>
      <c r="C46" s="31"/>
      <c r="D46" s="22"/>
      <c r="E46" s="22"/>
      <c r="F46" s="22"/>
      <c r="G46" s="30"/>
    </row>
    <row r="47" spans="1:7" ht="25.5" customHeight="1">
      <c r="A47" s="49" t="s">
        <v>117</v>
      </c>
      <c r="B47" s="50"/>
      <c r="C47" s="29" t="s">
        <v>36</v>
      </c>
      <c r="D47" s="22">
        <v>141.04</v>
      </c>
      <c r="E47" s="22">
        <v>156.6</v>
      </c>
      <c r="F47" s="22">
        <f t="shared" si="0"/>
        <v>15.560000000000002</v>
      </c>
      <c r="G47" s="30">
        <f t="shared" si="1"/>
        <v>1.110323312535451</v>
      </c>
    </row>
    <row r="48" spans="1:7" ht="12.75" customHeight="1">
      <c r="A48" s="49" t="s">
        <v>129</v>
      </c>
      <c r="B48" s="50"/>
      <c r="C48" s="29" t="s">
        <v>37</v>
      </c>
      <c r="D48" s="22">
        <v>362.44</v>
      </c>
      <c r="E48" s="37">
        <v>484.1</v>
      </c>
      <c r="F48" s="22">
        <f t="shared" si="0"/>
        <v>121.66000000000003</v>
      </c>
      <c r="G48" s="30">
        <f t="shared" si="1"/>
        <v>1.3356693521686349</v>
      </c>
    </row>
    <row r="49" spans="1:7" ht="12.75" customHeight="1">
      <c r="A49" s="49" t="s">
        <v>146</v>
      </c>
      <c r="B49" s="50"/>
      <c r="C49" s="29" t="s">
        <v>38</v>
      </c>
      <c r="D49" s="22"/>
      <c r="E49" s="22"/>
      <c r="F49" s="22"/>
      <c r="G49" s="30"/>
    </row>
    <row r="50" spans="1:7" ht="12.75" customHeight="1">
      <c r="A50" s="49" t="s">
        <v>140</v>
      </c>
      <c r="B50" s="50"/>
      <c r="C50" s="29" t="s">
        <v>39</v>
      </c>
      <c r="D50" s="22">
        <v>1299.56</v>
      </c>
      <c r="E50" s="22">
        <v>1178.0999999999999</v>
      </c>
      <c r="F50" s="22">
        <f t="shared" si="0"/>
        <v>-121.46000000000004</v>
      </c>
      <c r="G50" s="30">
        <f t="shared" si="1"/>
        <v>0.90653759734063832</v>
      </c>
    </row>
    <row r="51" spans="1:7" ht="12.75" customHeight="1">
      <c r="A51" s="49" t="s">
        <v>118</v>
      </c>
      <c r="B51" s="50"/>
      <c r="C51" s="29" t="s">
        <v>40</v>
      </c>
      <c r="D51" s="22"/>
      <c r="E51" s="22"/>
      <c r="F51" s="22"/>
      <c r="G51" s="30"/>
    </row>
    <row r="52" spans="1:7" ht="12.75" customHeight="1">
      <c r="A52" s="49" t="s">
        <v>119</v>
      </c>
      <c r="B52" s="50"/>
      <c r="C52" s="29" t="s">
        <v>41</v>
      </c>
      <c r="D52" s="22"/>
      <c r="E52" s="22"/>
      <c r="F52" s="22"/>
      <c r="G52" s="30"/>
    </row>
    <row r="53" spans="1:7">
      <c r="A53" s="49" t="s">
        <v>120</v>
      </c>
      <c r="B53" s="50"/>
      <c r="C53" s="29" t="s">
        <v>42</v>
      </c>
      <c r="D53" s="22"/>
      <c r="E53" s="22"/>
      <c r="F53" s="22"/>
      <c r="G53" s="30"/>
    </row>
    <row r="54" spans="1:7">
      <c r="A54" s="52" t="s">
        <v>121</v>
      </c>
      <c r="B54" s="53"/>
      <c r="C54" s="31" t="s">
        <v>43</v>
      </c>
      <c r="D54" s="23">
        <f>SUM(D47:D53)</f>
        <v>1803.04</v>
      </c>
      <c r="E54" s="23">
        <f>SUM(E47:E53)</f>
        <v>1818.8</v>
      </c>
      <c r="F54" s="22">
        <f t="shared" si="0"/>
        <v>15.759999999999991</v>
      </c>
      <c r="G54" s="30">
        <f t="shared" si="1"/>
        <v>1.0087407933268258</v>
      </c>
    </row>
    <row r="55" spans="1:7" ht="28.5" customHeight="1">
      <c r="A55" s="52" t="s">
        <v>122</v>
      </c>
      <c r="B55" s="53"/>
      <c r="C55" s="31"/>
      <c r="D55" s="22"/>
      <c r="E55" s="22"/>
      <c r="F55" s="22"/>
      <c r="G55" s="30"/>
    </row>
    <row r="56" spans="1:7">
      <c r="A56" s="49" t="s">
        <v>123</v>
      </c>
      <c r="B56" s="50"/>
      <c r="C56" s="29" t="s">
        <v>44</v>
      </c>
      <c r="D56" s="22">
        <f>D33-D47+0</f>
        <v>28.210000000000008</v>
      </c>
      <c r="E56" s="22">
        <f>E33-E47</f>
        <v>38.600000000000023</v>
      </c>
      <c r="F56" s="22">
        <f t="shared" si="0"/>
        <v>10.390000000000015</v>
      </c>
      <c r="G56" s="30">
        <f t="shared" si="1"/>
        <v>1.3683091102445946</v>
      </c>
    </row>
    <row r="57" spans="1:7">
      <c r="A57" s="49" t="s">
        <v>124</v>
      </c>
      <c r="B57" s="50"/>
      <c r="C57" s="29" t="s">
        <v>45</v>
      </c>
      <c r="D57" s="22">
        <f>D56</f>
        <v>28.210000000000008</v>
      </c>
      <c r="E57" s="22">
        <f>E56</f>
        <v>38.600000000000023</v>
      </c>
      <c r="F57" s="22">
        <f t="shared" si="0"/>
        <v>10.390000000000015</v>
      </c>
      <c r="G57" s="30">
        <f t="shared" si="1"/>
        <v>1.3683091102445946</v>
      </c>
    </row>
    <row r="58" spans="1:7">
      <c r="A58" s="49" t="s">
        <v>139</v>
      </c>
      <c r="B58" s="50"/>
      <c r="C58" s="29" t="s">
        <v>46</v>
      </c>
      <c r="D58" s="22"/>
      <c r="E58" s="22"/>
      <c r="F58" s="22"/>
      <c r="G58" s="30"/>
    </row>
    <row r="59" spans="1:7" ht="24" customHeight="1">
      <c r="A59" s="49" t="s">
        <v>125</v>
      </c>
      <c r="B59" s="50"/>
      <c r="C59" s="29" t="s">
        <v>47</v>
      </c>
      <c r="D59" s="22">
        <f>D56+D34-D48-D50</f>
        <v>28.210000000000036</v>
      </c>
      <c r="E59" s="22">
        <f>E56+E34-E48-E50</f>
        <v>-22.199999999999818</v>
      </c>
      <c r="F59" s="22">
        <f t="shared" si="0"/>
        <v>-50.409999999999854</v>
      </c>
      <c r="G59" s="30">
        <f t="shared" si="1"/>
        <v>-0.7869549805033601</v>
      </c>
    </row>
    <row r="60" spans="1:7">
      <c r="A60" s="49" t="s">
        <v>127</v>
      </c>
      <c r="B60" s="50"/>
      <c r="C60" s="29" t="s">
        <v>48</v>
      </c>
      <c r="D60" s="22">
        <f>D59</f>
        <v>28.210000000000036</v>
      </c>
      <c r="E60" s="22"/>
      <c r="F60" s="22">
        <f t="shared" si="0"/>
        <v>-28.210000000000036</v>
      </c>
      <c r="G60" s="30"/>
    </row>
    <row r="61" spans="1:7">
      <c r="A61" s="49" t="s">
        <v>128</v>
      </c>
      <c r="B61" s="50"/>
      <c r="C61" s="29" t="s">
        <v>49</v>
      </c>
      <c r="D61" s="22"/>
      <c r="E61" s="22">
        <v>22.2</v>
      </c>
      <c r="F61" s="22">
        <f t="shared" si="0"/>
        <v>22.2</v>
      </c>
      <c r="G61" s="30"/>
    </row>
    <row r="62" spans="1:7" ht="26.25" customHeight="1">
      <c r="A62" s="49" t="s">
        <v>126</v>
      </c>
      <c r="B62" s="50"/>
      <c r="C62" s="29" t="s">
        <v>50</v>
      </c>
      <c r="D62" s="22">
        <f>D59+D39+D40+D41-D51-D52</f>
        <v>74.460000000000036</v>
      </c>
      <c r="E62" s="22">
        <f>E59+E39+E40+E41-E51-E52</f>
        <v>22.100000000000179</v>
      </c>
      <c r="F62" s="22">
        <f t="shared" si="0"/>
        <v>-52.359999999999857</v>
      </c>
      <c r="G62" s="30">
        <f t="shared" si="1"/>
        <v>0.29680365296803879</v>
      </c>
    </row>
    <row r="63" spans="1:7">
      <c r="A63" s="49" t="s">
        <v>124</v>
      </c>
      <c r="B63" s="50"/>
      <c r="C63" s="29" t="s">
        <v>51</v>
      </c>
      <c r="D63" s="22">
        <f>D62</f>
        <v>74.460000000000036</v>
      </c>
      <c r="E63" s="22">
        <v>22.1</v>
      </c>
      <c r="F63" s="22">
        <f t="shared" si="0"/>
        <v>-52.360000000000035</v>
      </c>
      <c r="G63" s="30">
        <f t="shared" si="1"/>
        <v>0.2968036529680364</v>
      </c>
    </row>
    <row r="64" spans="1:7">
      <c r="A64" s="49" t="s">
        <v>139</v>
      </c>
      <c r="B64" s="50"/>
      <c r="C64" s="29" t="s">
        <v>52</v>
      </c>
      <c r="D64" s="22"/>
      <c r="E64" s="22"/>
      <c r="F64" s="22"/>
      <c r="G64" s="30"/>
    </row>
    <row r="65" spans="1:8" ht="26.25" customHeight="1">
      <c r="A65" s="49" t="s">
        <v>53</v>
      </c>
      <c r="B65" s="50"/>
      <c r="C65" s="29" t="s">
        <v>54</v>
      </c>
      <c r="D65" s="22">
        <v>13.4</v>
      </c>
      <c r="E65" s="22">
        <f>E63*0.18+0.02</f>
        <v>3.9980000000000002</v>
      </c>
      <c r="F65" s="22">
        <f t="shared" si="0"/>
        <v>-9.402000000000001</v>
      </c>
      <c r="G65" s="30">
        <f t="shared" si="1"/>
        <v>0.29835820895522391</v>
      </c>
    </row>
    <row r="66" spans="1:8">
      <c r="A66" s="49" t="s">
        <v>181</v>
      </c>
      <c r="B66" s="50"/>
      <c r="C66" s="29" t="s">
        <v>55</v>
      </c>
      <c r="D66" s="22">
        <f>D63-D65</f>
        <v>61.060000000000038</v>
      </c>
      <c r="E66" s="22">
        <f>E63-E65</f>
        <v>18.102</v>
      </c>
      <c r="F66" s="22">
        <f t="shared" si="0"/>
        <v>-42.958000000000041</v>
      </c>
      <c r="G66" s="30">
        <f t="shared" si="1"/>
        <v>0.29646249590566637</v>
      </c>
    </row>
    <row r="67" spans="1:8">
      <c r="A67" s="49" t="s">
        <v>127</v>
      </c>
      <c r="B67" s="50"/>
      <c r="C67" s="29" t="s">
        <v>56</v>
      </c>
      <c r="D67" s="22">
        <f>D66</f>
        <v>61.060000000000038</v>
      </c>
      <c r="E67" s="22">
        <f>E66</f>
        <v>18.102</v>
      </c>
      <c r="F67" s="22">
        <f t="shared" si="0"/>
        <v>-42.958000000000041</v>
      </c>
      <c r="G67" s="30">
        <f t="shared" si="1"/>
        <v>0.29646249590566637</v>
      </c>
    </row>
    <row r="68" spans="1:8">
      <c r="A68" s="49" t="s">
        <v>128</v>
      </c>
      <c r="B68" s="50"/>
      <c r="C68" s="29" t="s">
        <v>57</v>
      </c>
      <c r="D68" s="22"/>
      <c r="E68" s="22"/>
      <c r="F68" s="22"/>
      <c r="G68" s="30"/>
    </row>
    <row r="69" spans="1:8" ht="27" customHeight="1">
      <c r="A69" s="49" t="s">
        <v>2</v>
      </c>
      <c r="B69" s="50"/>
      <c r="C69" s="29" t="s">
        <v>58</v>
      </c>
      <c r="D69" s="22">
        <f>D67*10%</f>
        <v>6.1060000000000043</v>
      </c>
      <c r="E69" s="22">
        <f>E67*10%</f>
        <v>1.8102</v>
      </c>
      <c r="F69" s="22">
        <f t="shared" si="0"/>
        <v>-4.2958000000000043</v>
      </c>
      <c r="G69" s="30">
        <f t="shared" si="1"/>
        <v>0.29646249590566637</v>
      </c>
    </row>
    <row r="70" spans="1:8" ht="24.75" customHeight="1">
      <c r="A70" s="41" t="s">
        <v>60</v>
      </c>
      <c r="B70" s="51"/>
      <c r="C70" s="51"/>
      <c r="D70" s="51"/>
      <c r="E70" s="51"/>
      <c r="F70" s="51"/>
      <c r="G70" s="48"/>
      <c r="H70" s="6"/>
    </row>
    <row r="71" spans="1:8">
      <c r="A71" s="39" t="s">
        <v>3</v>
      </c>
      <c r="B71" s="40"/>
      <c r="C71" s="29" t="s">
        <v>61</v>
      </c>
      <c r="D71" s="22">
        <v>537.21</v>
      </c>
      <c r="E71" s="22">
        <v>309.3</v>
      </c>
      <c r="F71" s="22">
        <f>E71-D71</f>
        <v>-227.91000000000003</v>
      </c>
      <c r="G71" s="30">
        <f>E71/D71</f>
        <v>0.57575249902272851</v>
      </c>
    </row>
    <row r="72" spans="1:8">
      <c r="A72" s="39" t="s">
        <v>4</v>
      </c>
      <c r="B72" s="40"/>
      <c r="C72" s="29" t="s">
        <v>62</v>
      </c>
      <c r="D72" s="22">
        <v>942.61</v>
      </c>
      <c r="E72" s="22">
        <v>1004.64</v>
      </c>
      <c r="F72" s="22">
        <f t="shared" ref="F72:F76" si="2">E72-D72</f>
        <v>62.029999999999973</v>
      </c>
      <c r="G72" s="30">
        <f t="shared" ref="G72:G76" si="3">E72/D72</f>
        <v>1.0658066432564899</v>
      </c>
    </row>
    <row r="73" spans="1:8">
      <c r="A73" s="39" t="s">
        <v>5</v>
      </c>
      <c r="B73" s="40"/>
      <c r="C73" s="29" t="s">
        <v>63</v>
      </c>
      <c r="D73" s="22">
        <v>204.28</v>
      </c>
      <c r="E73" s="22">
        <v>215.09</v>
      </c>
      <c r="F73" s="22">
        <f t="shared" si="2"/>
        <v>10.810000000000002</v>
      </c>
      <c r="G73" s="30">
        <f t="shared" si="3"/>
        <v>1.052917564127668</v>
      </c>
    </row>
    <row r="74" spans="1:8">
      <c r="A74" s="39" t="s">
        <v>6</v>
      </c>
      <c r="B74" s="40"/>
      <c r="C74" s="29" t="s">
        <v>64</v>
      </c>
      <c r="D74" s="22">
        <v>56.52</v>
      </c>
      <c r="E74" s="22">
        <v>59.5</v>
      </c>
      <c r="F74" s="22">
        <f t="shared" si="2"/>
        <v>2.9799999999999969</v>
      </c>
      <c r="G74" s="30">
        <f t="shared" si="3"/>
        <v>1.0527246992215145</v>
      </c>
    </row>
    <row r="75" spans="1:8">
      <c r="A75" s="39" t="s">
        <v>7</v>
      </c>
      <c r="B75" s="40"/>
      <c r="C75" s="5">
        <v>280</v>
      </c>
      <c r="D75" s="22">
        <v>118.94</v>
      </c>
      <c r="E75" s="22">
        <v>53.99</v>
      </c>
      <c r="F75" s="22">
        <f t="shared" si="2"/>
        <v>-64.949999999999989</v>
      </c>
      <c r="G75" s="30">
        <f t="shared" si="3"/>
        <v>0.45392634941987559</v>
      </c>
    </row>
    <row r="76" spans="1:8">
      <c r="A76" s="39" t="s">
        <v>22</v>
      </c>
      <c r="B76" s="40"/>
      <c r="C76" s="5">
        <v>290</v>
      </c>
      <c r="D76" s="22">
        <f>SUM(D71:D75)</f>
        <v>1859.5600000000002</v>
      </c>
      <c r="E76" s="22">
        <f>SUM(E71:E75)</f>
        <v>1642.52</v>
      </c>
      <c r="F76" s="22">
        <f t="shared" si="2"/>
        <v>-217.04000000000019</v>
      </c>
      <c r="G76" s="30">
        <f t="shared" si="3"/>
        <v>0.88328421777194599</v>
      </c>
    </row>
    <row r="77" spans="1:8" ht="22.5" customHeight="1">
      <c r="A77" s="41" t="s">
        <v>65</v>
      </c>
      <c r="B77" s="42"/>
      <c r="C77" s="42"/>
      <c r="D77" s="42"/>
      <c r="E77" s="42"/>
      <c r="F77" s="43"/>
      <c r="G77" s="25"/>
      <c r="H77" s="6"/>
    </row>
    <row r="78" spans="1:8" ht="39" customHeight="1">
      <c r="A78" s="46" t="s">
        <v>8</v>
      </c>
      <c r="B78" s="47"/>
      <c r="C78" s="31" t="s">
        <v>66</v>
      </c>
      <c r="D78" s="23">
        <f>D79+D80+D82</f>
        <v>53.36</v>
      </c>
      <c r="E78" s="23">
        <f>E79+E80+E82</f>
        <v>35.29</v>
      </c>
      <c r="F78" s="23">
        <f>E78-D78</f>
        <v>-18.07</v>
      </c>
      <c r="G78" s="32">
        <f>E78/D78</f>
        <v>0.66135682158920539</v>
      </c>
    </row>
    <row r="79" spans="1:8">
      <c r="A79" s="39" t="s">
        <v>9</v>
      </c>
      <c r="B79" s="40"/>
      <c r="C79" s="29" t="s">
        <v>67</v>
      </c>
      <c r="D79" s="22">
        <v>13.4</v>
      </c>
      <c r="E79" s="22">
        <v>0.12</v>
      </c>
      <c r="F79" s="22">
        <f t="shared" ref="F79:F93" si="4">E79-D79</f>
        <v>-13.280000000000001</v>
      </c>
      <c r="G79" s="30">
        <f>E79/D79</f>
        <v>8.9552238805970137E-3</v>
      </c>
    </row>
    <row r="80" spans="1:8" ht="27" customHeight="1">
      <c r="A80" s="39" t="s">
        <v>154</v>
      </c>
      <c r="B80" s="40"/>
      <c r="C80" s="29" t="s">
        <v>68</v>
      </c>
      <c r="D80" s="22">
        <v>33.85</v>
      </c>
      <c r="E80" s="22">
        <v>35.17</v>
      </c>
      <c r="F80" s="22">
        <f t="shared" si="4"/>
        <v>1.3200000000000003</v>
      </c>
      <c r="G80" s="30">
        <f t="shared" ref="G80:G93" si="5">E80/D80</f>
        <v>1.0389955686853767</v>
      </c>
    </row>
    <row r="81" spans="1:8" ht="37.5" customHeight="1">
      <c r="A81" s="39" t="s">
        <v>155</v>
      </c>
      <c r="B81" s="40"/>
      <c r="C81" s="29" t="s">
        <v>69</v>
      </c>
      <c r="D81" s="22"/>
      <c r="E81" s="22"/>
      <c r="F81" s="22"/>
      <c r="G81" s="30"/>
    </row>
    <row r="82" spans="1:8" ht="26.25" customHeight="1">
      <c r="A82" s="39" t="s">
        <v>110</v>
      </c>
      <c r="B82" s="40"/>
      <c r="C82" s="29" t="s">
        <v>70</v>
      </c>
      <c r="D82" s="22">
        <f>D83</f>
        <v>6.11</v>
      </c>
      <c r="E82" s="22">
        <f>E83</f>
        <v>0</v>
      </c>
      <c r="F82" s="22">
        <f t="shared" si="4"/>
        <v>-6.11</v>
      </c>
      <c r="G82" s="30"/>
    </row>
    <row r="83" spans="1:8" ht="42.75" customHeight="1">
      <c r="A83" s="39" t="s">
        <v>10</v>
      </c>
      <c r="B83" s="40"/>
      <c r="C83" s="29" t="s">
        <v>11</v>
      </c>
      <c r="D83" s="22">
        <v>6.11</v>
      </c>
      <c r="E83" s="22">
        <v>0</v>
      </c>
      <c r="F83" s="22">
        <f t="shared" si="4"/>
        <v>-6.11</v>
      </c>
      <c r="G83" s="30"/>
    </row>
    <row r="84" spans="1:8">
      <c r="A84" s="39" t="s">
        <v>185</v>
      </c>
      <c r="B84" s="40"/>
      <c r="C84" s="29" t="s">
        <v>13</v>
      </c>
      <c r="D84" s="22"/>
      <c r="E84" s="22"/>
      <c r="F84" s="22"/>
      <c r="G84" s="30"/>
    </row>
    <row r="85" spans="1:8" ht="29.25" customHeight="1">
      <c r="A85" s="46" t="s">
        <v>99</v>
      </c>
      <c r="B85" s="47"/>
      <c r="C85" s="31" t="s">
        <v>71</v>
      </c>
      <c r="D85" s="23"/>
      <c r="E85" s="23"/>
      <c r="F85" s="22"/>
      <c r="G85" s="30"/>
    </row>
    <row r="86" spans="1:8" ht="44.25" customHeight="1">
      <c r="A86" s="39" t="s">
        <v>100</v>
      </c>
      <c r="B86" s="40"/>
      <c r="C86" s="29" t="s">
        <v>72</v>
      </c>
      <c r="D86" s="22"/>
      <c r="E86" s="22"/>
      <c r="F86" s="22"/>
      <c r="G86" s="30"/>
    </row>
    <row r="87" spans="1:8">
      <c r="A87" s="39" t="s">
        <v>101</v>
      </c>
      <c r="B87" s="40"/>
      <c r="C87" s="29" t="s">
        <v>73</v>
      </c>
      <c r="D87" s="22"/>
      <c r="E87" s="22"/>
      <c r="F87" s="22"/>
      <c r="G87" s="30"/>
    </row>
    <row r="88" spans="1:8">
      <c r="A88" s="39" t="s">
        <v>102</v>
      </c>
      <c r="B88" s="40"/>
      <c r="C88" s="29" t="s">
        <v>74</v>
      </c>
      <c r="D88" s="22"/>
      <c r="E88" s="22"/>
      <c r="F88" s="22"/>
      <c r="G88" s="30"/>
    </row>
    <row r="89" spans="1:8" ht="32.25" customHeight="1">
      <c r="A89" s="46" t="s">
        <v>103</v>
      </c>
      <c r="B89" s="47"/>
      <c r="C89" s="31" t="s">
        <v>75</v>
      </c>
      <c r="D89" s="23">
        <f>D90</f>
        <v>204.28</v>
      </c>
      <c r="E89" s="23">
        <f>E90</f>
        <v>213.52</v>
      </c>
      <c r="F89" s="23">
        <f t="shared" si="4"/>
        <v>9.2400000000000091</v>
      </c>
      <c r="G89" s="32">
        <f t="shared" si="5"/>
        <v>1.0452320344625026</v>
      </c>
    </row>
    <row r="90" spans="1:8" ht="55.5" customHeight="1">
      <c r="A90" s="39" t="s">
        <v>108</v>
      </c>
      <c r="B90" s="40"/>
      <c r="C90" s="29" t="s">
        <v>76</v>
      </c>
      <c r="D90" s="22">
        <v>204.28</v>
      </c>
      <c r="E90" s="22">
        <v>213.52</v>
      </c>
      <c r="F90" s="22">
        <f t="shared" si="4"/>
        <v>9.2400000000000091</v>
      </c>
      <c r="G90" s="30">
        <f t="shared" si="5"/>
        <v>1.0452320344625026</v>
      </c>
    </row>
    <row r="91" spans="1:8">
      <c r="A91" s="39" t="s">
        <v>12</v>
      </c>
      <c r="B91" s="40"/>
      <c r="C91" s="29" t="s">
        <v>77</v>
      </c>
      <c r="D91" s="22"/>
      <c r="E91" s="22"/>
      <c r="F91" s="23"/>
      <c r="G91" s="30"/>
    </row>
    <row r="92" spans="1:8">
      <c r="A92" s="39" t="s">
        <v>104</v>
      </c>
      <c r="B92" s="40"/>
      <c r="C92" s="29" t="s">
        <v>78</v>
      </c>
      <c r="D92" s="23">
        <f>D93</f>
        <v>183.8</v>
      </c>
      <c r="E92" s="23">
        <f>E93</f>
        <v>194.97200000000001</v>
      </c>
      <c r="F92" s="23">
        <f t="shared" si="4"/>
        <v>11.171999999999997</v>
      </c>
      <c r="G92" s="32">
        <f t="shared" si="5"/>
        <v>1.0607834602829163</v>
      </c>
    </row>
    <row r="93" spans="1:8">
      <c r="A93" s="39" t="s">
        <v>105</v>
      </c>
      <c r="B93" s="40"/>
      <c r="C93" s="29" t="s">
        <v>79</v>
      </c>
      <c r="D93" s="22">
        <v>183.8</v>
      </c>
      <c r="E93" s="22">
        <v>194.97200000000001</v>
      </c>
      <c r="F93" s="22">
        <f t="shared" si="4"/>
        <v>11.171999999999997</v>
      </c>
      <c r="G93" s="30">
        <f t="shared" si="5"/>
        <v>1.0607834602829163</v>
      </c>
    </row>
    <row r="94" spans="1:8">
      <c r="A94" s="39" t="s">
        <v>141</v>
      </c>
      <c r="B94" s="40"/>
      <c r="C94" s="29" t="s">
        <v>80</v>
      </c>
      <c r="D94" s="22"/>
      <c r="E94" s="22"/>
      <c r="F94" s="22"/>
      <c r="G94" s="30"/>
    </row>
    <row r="95" spans="1:8" ht="22.5" customHeight="1">
      <c r="A95" s="41" t="s">
        <v>81</v>
      </c>
      <c r="B95" s="42"/>
      <c r="C95" s="42"/>
      <c r="D95" s="42"/>
      <c r="E95" s="42"/>
      <c r="F95" s="42"/>
      <c r="G95" s="48"/>
      <c r="H95" s="6"/>
    </row>
    <row r="96" spans="1:8">
      <c r="A96" s="39" t="s">
        <v>106</v>
      </c>
      <c r="B96" s="40"/>
      <c r="C96" s="29" t="s">
        <v>82</v>
      </c>
      <c r="D96" s="24">
        <v>0</v>
      </c>
      <c r="E96" s="22"/>
      <c r="F96" s="22"/>
      <c r="G96" s="30"/>
    </row>
    <row r="97" spans="1:8">
      <c r="A97" s="39" t="s">
        <v>107</v>
      </c>
      <c r="B97" s="40"/>
      <c r="C97" s="29" t="s">
        <v>83</v>
      </c>
      <c r="D97" s="24"/>
      <c r="E97" s="22"/>
      <c r="F97" s="22"/>
      <c r="G97" s="30"/>
    </row>
    <row r="98" spans="1:8" ht="43.5" customHeight="1">
      <c r="A98" s="39" t="s">
        <v>183</v>
      </c>
      <c r="B98" s="40"/>
      <c r="C98" s="29" t="s">
        <v>84</v>
      </c>
      <c r="D98" s="24">
        <v>583.14</v>
      </c>
      <c r="E98" s="22"/>
      <c r="F98" s="22">
        <f>E98-D98</f>
        <v>-583.14</v>
      </c>
      <c r="G98" s="30"/>
    </row>
    <row r="99" spans="1:8" ht="16.5" customHeight="1">
      <c r="A99" s="39" t="s">
        <v>107</v>
      </c>
      <c r="B99" s="40"/>
      <c r="C99" s="29" t="s">
        <v>85</v>
      </c>
      <c r="D99" s="24">
        <f>D98</f>
        <v>583.14</v>
      </c>
      <c r="E99" s="22"/>
      <c r="F99" s="22">
        <f t="shared" ref="F99:F107" si="6">E99-D99</f>
        <v>-583.14</v>
      </c>
      <c r="G99" s="30"/>
    </row>
    <row r="100" spans="1:8" ht="24.75" customHeight="1">
      <c r="A100" s="39" t="s">
        <v>182</v>
      </c>
      <c r="B100" s="40"/>
      <c r="C100" s="29" t="s">
        <v>86</v>
      </c>
      <c r="D100" s="24"/>
      <c r="E100" s="22"/>
      <c r="F100" s="22"/>
      <c r="G100" s="30"/>
    </row>
    <row r="101" spans="1:8">
      <c r="A101" s="39" t="s">
        <v>107</v>
      </c>
      <c r="B101" s="40"/>
      <c r="C101" s="29" t="s">
        <v>87</v>
      </c>
      <c r="D101" s="24"/>
      <c r="E101" s="22"/>
      <c r="F101" s="22"/>
      <c r="G101" s="30"/>
    </row>
    <row r="102" spans="1:8" ht="26.25" customHeight="1">
      <c r="A102" s="39" t="s">
        <v>184</v>
      </c>
      <c r="B102" s="40"/>
      <c r="C102" s="29" t="s">
        <v>88</v>
      </c>
      <c r="D102" s="24"/>
      <c r="E102" s="22"/>
      <c r="F102" s="22"/>
      <c r="G102" s="30"/>
    </row>
    <row r="103" spans="1:8">
      <c r="A103" s="39" t="s">
        <v>107</v>
      </c>
      <c r="B103" s="40"/>
      <c r="C103" s="29" t="s">
        <v>89</v>
      </c>
      <c r="D103" s="24"/>
      <c r="E103" s="22"/>
      <c r="F103" s="22"/>
      <c r="G103" s="30"/>
    </row>
    <row r="104" spans="1:8" ht="48" customHeight="1">
      <c r="A104" s="39" t="s">
        <v>14</v>
      </c>
      <c r="B104" s="40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39" t="s">
        <v>107</v>
      </c>
      <c r="B105" s="40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39" t="s">
        <v>23</v>
      </c>
      <c r="B106" s="40"/>
      <c r="C106" s="29" t="s">
        <v>92</v>
      </c>
      <c r="D106" s="24">
        <f>D96+D98+D100+D102+D104</f>
        <v>583.14</v>
      </c>
      <c r="E106" s="24">
        <f>E96+E98+E100+E102+E104</f>
        <v>0</v>
      </c>
      <c r="F106" s="22">
        <f t="shared" si="6"/>
        <v>-583.14</v>
      </c>
      <c r="G106" s="30"/>
    </row>
    <row r="107" spans="1:8" ht="31.5" customHeight="1">
      <c r="A107" s="39" t="s">
        <v>24</v>
      </c>
      <c r="B107" s="40"/>
      <c r="C107" s="29" t="s">
        <v>93</v>
      </c>
      <c r="D107" s="24">
        <f>D97+D99+D101+D103+D105</f>
        <v>583.14</v>
      </c>
      <c r="E107" s="24">
        <f>E97+E99+E101+E103+E105</f>
        <v>0</v>
      </c>
      <c r="F107" s="22">
        <f t="shared" si="6"/>
        <v>-583.14</v>
      </c>
      <c r="G107" s="30"/>
    </row>
    <row r="108" spans="1:8" ht="22.5" customHeight="1">
      <c r="A108" s="41" t="s">
        <v>94</v>
      </c>
      <c r="B108" s="42"/>
      <c r="C108" s="42"/>
      <c r="D108" s="42"/>
      <c r="E108" s="42"/>
      <c r="F108" s="43"/>
      <c r="G108" s="25"/>
      <c r="H108" s="6"/>
    </row>
    <row r="109" spans="1:8">
      <c r="A109" s="39" t="s">
        <v>15</v>
      </c>
      <c r="B109" s="40"/>
      <c r="C109" s="29" t="s">
        <v>95</v>
      </c>
      <c r="D109" s="22">
        <v>40</v>
      </c>
      <c r="E109" s="22">
        <v>40</v>
      </c>
      <c r="F109" s="22">
        <f>E109-D109</f>
        <v>0</v>
      </c>
      <c r="G109" s="30">
        <f>E109/D109</f>
        <v>1</v>
      </c>
    </row>
    <row r="110" spans="1:8">
      <c r="A110" s="39" t="s">
        <v>16</v>
      </c>
      <c r="B110" s="40"/>
      <c r="C110" s="29" t="s">
        <v>96</v>
      </c>
      <c r="D110" s="22">
        <v>5392.97</v>
      </c>
      <c r="E110" s="22">
        <v>2766.1</v>
      </c>
      <c r="F110" s="22">
        <f t="shared" ref="F110:F111" si="7">E110-D110</f>
        <v>-2626.8700000000003</v>
      </c>
      <c r="G110" s="30">
        <f t="shared" ref="G110" si="8">E110/D110</f>
        <v>0.51290847158430319</v>
      </c>
    </row>
    <row r="111" spans="1:8">
      <c r="A111" s="39" t="s">
        <v>17</v>
      </c>
      <c r="B111" s="40"/>
      <c r="C111" s="29" t="s">
        <v>97</v>
      </c>
      <c r="D111" s="22"/>
      <c r="E111" s="37">
        <v>63.7</v>
      </c>
      <c r="F111" s="22">
        <f t="shared" si="7"/>
        <v>63.7</v>
      </c>
      <c r="G111" s="30"/>
    </row>
    <row r="112" spans="1:8" s="26" customFormat="1" ht="24.75" customHeight="1">
      <c r="A112" s="39" t="s">
        <v>18</v>
      </c>
      <c r="B112" s="40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44" t="s">
        <v>195</v>
      </c>
      <c r="B115" s="44"/>
      <c r="C115" s="38" t="s">
        <v>20</v>
      </c>
      <c r="D115" s="38"/>
      <c r="E115" s="45" t="s">
        <v>193</v>
      </c>
      <c r="F115" s="38"/>
    </row>
    <row r="116" spans="1:6" s="26" customFormat="1">
      <c r="A116" s="36" t="s">
        <v>25</v>
      </c>
      <c r="B116" s="36"/>
      <c r="C116" s="38" t="s">
        <v>109</v>
      </c>
      <c r="D116" s="38"/>
      <c r="E116" s="38" t="s">
        <v>144</v>
      </c>
      <c r="F116" s="38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</vt:lpstr>
      <vt:lpstr>'3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2021-03-10T08:17:36Z</cp:lastPrinted>
  <dcterms:created xsi:type="dcterms:W3CDTF">2018-04-12T10:46:04Z</dcterms:created>
  <dcterms:modified xsi:type="dcterms:W3CDTF">2021-03-10T08:19:46Z</dcterms:modified>
</cp:coreProperties>
</file>