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" windowWidth="19032" windowHeight="8196"/>
  </bookViews>
  <sheets>
    <sheet name="рік" sheetId="2" r:id="rId1"/>
  </sheets>
  <definedNames>
    <definedName name="_xlnm.Print_Area" localSheetId="0">рік!$A$1:$H$118</definedName>
  </definedNames>
  <calcPr calcId="125725"/>
</workbook>
</file>

<file path=xl/calcChain.xml><?xml version="1.0" encoding="utf-8"?>
<calcChain xmlns="http://schemas.openxmlformats.org/spreadsheetml/2006/main">
  <c r="F106" i="2"/>
  <c r="E106"/>
  <c r="F98"/>
  <c r="F99"/>
  <c r="F111"/>
  <c r="D82" l="1"/>
  <c r="G48"/>
  <c r="F97"/>
  <c r="F96"/>
  <c r="G110"/>
  <c r="F110"/>
  <c r="G109"/>
  <c r="F109"/>
  <c r="G90"/>
  <c r="G93"/>
  <c r="G79"/>
  <c r="G80"/>
  <c r="G83"/>
  <c r="F90"/>
  <c r="F93"/>
  <c r="F79"/>
  <c r="F80"/>
  <c r="F83"/>
  <c r="E92"/>
  <c r="G92" s="1"/>
  <c r="E89"/>
  <c r="E82"/>
  <c r="E78" s="1"/>
  <c r="E76"/>
  <c r="G72"/>
  <c r="G73"/>
  <c r="G74"/>
  <c r="G75"/>
  <c r="G71"/>
  <c r="F72"/>
  <c r="F73"/>
  <c r="F74"/>
  <c r="F75"/>
  <c r="F71"/>
  <c r="D92"/>
  <c r="D89"/>
  <c r="D78"/>
  <c r="D76"/>
  <c r="E54"/>
  <c r="D54"/>
  <c r="G44"/>
  <c r="G47"/>
  <c r="F44"/>
  <c r="F47"/>
  <c r="F48"/>
  <c r="F50"/>
  <c r="G41"/>
  <c r="F41"/>
  <c r="G34"/>
  <c r="F34"/>
  <c r="E33"/>
  <c r="E45" s="1"/>
  <c r="D33"/>
  <c r="G31"/>
  <c r="F31"/>
  <c r="G29"/>
  <c r="F29"/>
  <c r="F92" l="1"/>
  <c r="G78"/>
  <c r="G82"/>
  <c r="G89"/>
  <c r="F82"/>
  <c r="G76"/>
  <c r="G54"/>
  <c r="E56"/>
  <c r="F89"/>
  <c r="F78"/>
  <c r="F76"/>
  <c r="G33"/>
  <c r="F54"/>
  <c r="F33"/>
  <c r="D45"/>
  <c r="D56" s="1"/>
  <c r="E57" l="1"/>
  <c r="E59"/>
  <c r="D57"/>
  <c r="D59"/>
  <c r="G45"/>
  <c r="F45"/>
  <c r="E62" l="1"/>
  <c r="E63" s="1"/>
  <c r="E65" s="1"/>
  <c r="E60"/>
  <c r="F57"/>
  <c r="G57"/>
  <c r="D60"/>
  <c r="F59"/>
  <c r="G59"/>
  <c r="D62"/>
  <c r="F56"/>
  <c r="G56"/>
  <c r="F65" l="1"/>
  <c r="G65"/>
  <c r="E67"/>
  <c r="F60"/>
  <c r="G60"/>
  <c r="F62"/>
  <c r="D63"/>
  <c r="D67" s="1"/>
  <c r="D66" s="1"/>
  <c r="G62"/>
  <c r="F63" l="1"/>
  <c r="G63"/>
  <c r="E66"/>
  <c r="G67"/>
  <c r="F67"/>
  <c r="G66" l="1"/>
  <c r="F66"/>
  <c r="E69"/>
  <c r="G69" l="1"/>
  <c r="F69"/>
</calcChain>
</file>

<file path=xl/sharedStrings.xml><?xml version="1.0" encoding="utf-8"?>
<sst xmlns="http://schemas.openxmlformats.org/spreadsheetml/2006/main" count="204" uniqueCount="196">
  <si>
    <t>Дохід від участі в капіталі </t>
  </si>
  <si>
    <t>Інші фінансові доходи </t>
  </si>
  <si>
    <t>Відрахування частини прибутку до бюджету м. Кременчука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</si>
  <si>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</si>
  <si>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</si>
  <si>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</si>
  <si>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</si>
  <si>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</si>
  <si>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Сплата поточних податків та обов’язкових платежів до державного бюджету, у тому числі:</t>
  </si>
  <si>
    <t>податок на прибуток</t>
  </si>
  <si>
    <t>відрахування частини чистого прибутку комунальними підприємствами</t>
  </si>
  <si>
    <t>304/1</t>
  </si>
  <si>
    <t>інші</t>
  </si>
  <si>
    <t>304/2</t>
  </si>
  <si>
    <t>Модернізація, модифікація, дообладнання, реконструкція, інші види поліпшення необоротних активів, 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</si>
  <si>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</si>
  <si>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</si>
  <si>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</si>
  <si>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</si>
  <si>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Керівник</t>
  </si>
  <si>
    <t>__________</t>
  </si>
  <si>
    <t xml:space="preserve">Усього доходів </t>
  </si>
  <si>
    <t>Разом (сума рядків з 240 по 280): </t>
  </si>
  <si>
    <t>Разом (сума рядків  340, 350, 360, 370, 380) </t>
  </si>
  <si>
    <t>в т. ч. за рахунок бюджетних коштів (сума рядків 341, 351, 361, 371, 381) </t>
  </si>
  <si>
    <t xml:space="preserve"> (посада) </t>
  </si>
  <si>
    <t>050</t>
  </si>
  <si>
    <t>051</t>
  </si>
  <si>
    <t>052</t>
  </si>
  <si>
    <t>053</t>
  </si>
  <si>
    <t>060</t>
  </si>
  <si>
    <t>070</t>
  </si>
  <si>
    <t>080</t>
  </si>
  <si>
    <t>081</t>
  </si>
  <si>
    <t>082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</si>
  <si>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</si>
  <si>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</si>
  <si>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</si>
  <si>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</si>
  <si>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</si>
  <si>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</si>
  <si>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</si>
  <si>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</si>
  <si>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</si>
  <si>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</si>
  <si>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181</t>
  </si>
  <si>
    <t>182</t>
  </si>
  <si>
    <t>190</t>
  </si>
  <si>
    <t>191</t>
  </si>
  <si>
    <t>192</t>
  </si>
  <si>
    <t>200</t>
  </si>
  <si>
    <t>201</t>
  </si>
  <si>
    <t>202</t>
  </si>
  <si>
    <t>Податок на прибуток від звичайної діяльності</t>
  </si>
  <si>
    <t>210</t>
  </si>
  <si>
    <t>220</t>
  </si>
  <si>
    <t>221</t>
  </si>
  <si>
    <t>222</t>
  </si>
  <si>
    <t>230</t>
  </si>
  <si>
    <t>1. Формування прибутку підприємства</t>
  </si>
  <si>
    <t>2. Елементи операційних витрат (разом)</t>
  </si>
  <si>
    <t>240</t>
  </si>
  <si>
    <t>250</t>
  </si>
  <si>
    <t>260</t>
  </si>
  <si>
    <t>270</t>
  </si>
  <si>
    <t>3. Обов’язкові платежі підприємства до бюджету та державних цільових фондів</t>
  </si>
  <si>
    <t>300</t>
  </si>
  <si>
    <t>301</t>
  </si>
  <si>
    <t>302</t>
  </si>
  <si>
    <t>303</t>
  </si>
  <si>
    <t>304</t>
  </si>
  <si>
    <t>310</t>
  </si>
  <si>
    <t>311</t>
  </si>
  <si>
    <t>312</t>
  </si>
  <si>
    <t>313</t>
  </si>
  <si>
    <t>320</t>
  </si>
  <si>
    <t>321</t>
  </si>
  <si>
    <t>322</t>
  </si>
  <si>
    <t>330</t>
  </si>
  <si>
    <t>331</t>
  </si>
  <si>
    <t>332</t>
  </si>
  <si>
    <t>4. Капітальні інвестиції протягом року</t>
  </si>
  <si>
    <t>340</t>
  </si>
  <si>
    <t>341</t>
  </si>
  <si>
    <t>350</t>
  </si>
  <si>
    <t>351</t>
  </si>
  <si>
    <t>360</t>
  </si>
  <si>
    <t>361</t>
  </si>
  <si>
    <t>370</t>
  </si>
  <si>
    <t>371</t>
  </si>
  <si>
    <t>380</t>
  </si>
  <si>
    <t>381</t>
  </si>
  <si>
    <t>390</t>
  </si>
  <si>
    <t>391</t>
  </si>
  <si>
    <t>5. Додаткова інформація</t>
  </si>
  <si>
    <t>400</t>
  </si>
  <si>
    <t>410</t>
  </si>
  <si>
    <t>420</t>
  </si>
  <si>
    <t>430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</si>
  <si>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</si>
  <si>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</si>
  <si>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</si>
  <si>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</si>
  <si>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</si>
  <si>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t>Інші обов’язкові платежі, у тому числі:</t>
  </si>
  <si>
    <t>місцеві податки та збори</t>
  </si>
  <si>
    <t>Капітальне будівництво </t>
  </si>
  <si>
    <t>в т. ч. за рахунок бюджетних коштів </t>
  </si>
  <si>
    <t xml:space="preserve">внески до фондів соціального страхування - єдиний внесок на загальнообов'язкове державне соціальне страхування               </t>
  </si>
  <si>
    <t xml:space="preserve">(підпис) </t>
  </si>
  <si>
    <t>Інші податки, у тому числі (розшифрувати):</t>
  </si>
  <si>
    <t>Чистий дохід (виручка) від реалізації продукції (товарів, робіт, послуг) </t>
  </si>
  <si>
    <t>у тому числі: </t>
  </si>
  <si>
    <t>Дохід (виручка) від реалізації продукції (товарів, робіт, послуг) </t>
  </si>
  <si>
    <t>Інші доходи </t>
  </si>
  <si>
    <t>дохід від безоплатно одержаних активів </t>
  </si>
  <si>
    <t>Витрати</t>
  </si>
  <si>
    <t>Собівартість реалізованої продукції (товарів, робіт і послуг)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</si>
  <si>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</si>
  <si>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</si>
  <si>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</si>
  <si>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</si>
  <si>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</si>
  <si>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</si>
  <si>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</si>
  <si>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</si>
  <si>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</si>
  <si>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прибуток </t>
  </si>
  <si>
    <t>збиток </t>
  </si>
  <si>
    <t>Адміністративні витрати</t>
  </si>
  <si>
    <t>Код рядка</t>
  </si>
  <si>
    <t>за ЗКГНГ</t>
  </si>
  <si>
    <t>за СПОДУ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</si>
  <si>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</si>
  <si>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</si>
  <si>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</si>
  <si>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</si>
  <si>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Вид економічної діяльності    </t>
  </si>
  <si>
    <t xml:space="preserve">Галузь     </t>
  </si>
  <si>
    <t>збиток</t>
  </si>
  <si>
    <t>Інші операційні витрати</t>
  </si>
  <si>
    <t>інші платежі (розшифрувати)</t>
  </si>
  <si>
    <t>у тому числі:</t>
  </si>
  <si>
    <t xml:space="preserve">до Порядку складання, затвердження </t>
  </si>
  <si>
    <t>(ініціали, прізвище)</t>
  </si>
  <si>
    <t xml:space="preserve">за ЄДРПОУ </t>
  </si>
  <si>
    <t>Витрати на збут</t>
  </si>
  <si>
    <t>Основні фінансові показники</t>
  </si>
  <si>
    <t>Факт</t>
  </si>
  <si>
    <t>(квартал, рік)</t>
  </si>
  <si>
    <t>План</t>
  </si>
  <si>
    <t>Коди</t>
  </si>
  <si>
    <t>Відхилення,  +/–</t>
  </si>
  <si>
    <t>Виконання, %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</si>
  <si>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</si>
  <si>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</si>
  <si>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 xml:space="preserve">за КВЕД  </t>
  </si>
  <si>
    <t>Додаток 2</t>
  </si>
  <si>
    <t>та контролю виконання фінансових</t>
  </si>
  <si>
    <t xml:space="preserve">планів комунальних підприємств </t>
  </si>
  <si>
    <t xml:space="preserve">Кременчуцької міської ради </t>
  </si>
  <si>
    <t>Полтавської області</t>
  </si>
  <si>
    <t>ЗВІТ ПРО ВИКОНАННЯ ФІНАНСОВОГО ПЛАНУ ПІДПРИЄМСТВА</t>
  </si>
  <si>
    <t>Одиниця виміру: тис. гривень</t>
  </si>
  <si>
    <t>Показники</t>
  </si>
  <si>
    <t>Доходи</t>
  </si>
  <si>
    <t>в т.ч. за рахунок бюджетних коштів</t>
  </si>
  <si>
    <t>Податок на додану вартість </t>
  </si>
  <si>
    <t>Інші вирахування з доходу </t>
  </si>
  <si>
    <t>010</t>
  </si>
  <si>
    <t>011</t>
  </si>
  <si>
    <t>020</t>
  </si>
  <si>
    <t>030</t>
  </si>
  <si>
    <t>040</t>
  </si>
  <si>
    <t xml:space="preserve">Рік </t>
  </si>
  <si>
    <t>Інші операційні доходи,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</si>
  <si>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</si>
  <si>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</si>
  <si>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</si>
  <si>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реалізації фінансових інвестицій </t>
  </si>
  <si>
    <t>Чистий прибуток (збиток), у тому числі:</t>
  </si>
  <si>
    <t>Придбання (створення) нематеріальних активів, </t>
  </si>
  <si>
    <t>Придбання (виготовлення) основних засобів та інших необоротних матеріальних активів, </t>
  </si>
  <si>
    <t>Погашення отриманих на капітальні інвестиції позик, </t>
  </si>
  <si>
    <t xml:space="preserve">інші </t>
  </si>
  <si>
    <t>КП "Спецсервіс-Кременчук"</t>
  </si>
  <si>
    <t>Департамент ЖКГ</t>
  </si>
  <si>
    <t>житлово-комунальне підприємство</t>
  </si>
  <si>
    <t>81.29</t>
  </si>
  <si>
    <t>Інші види діяльності з прибирання</t>
  </si>
  <si>
    <t>м. Кременчук, вул Горького, 48/75</t>
  </si>
  <si>
    <t>Бардаков В.Б.</t>
  </si>
  <si>
    <t>В.Б.Бардаков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</si>
  <si>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</si>
  <si>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r>
      <t xml:space="preserve">            </t>
    </r>
    <r>
      <rPr>
        <u/>
        <sz val="12"/>
        <rFont val="Times New Roman"/>
        <family val="1"/>
        <charset val="204"/>
      </rPr>
      <t>Директор</t>
    </r>
  </si>
  <si>
    <t>за 2019 рік</t>
  </si>
</sst>
</file>

<file path=xl/styles.xml><?xml version="1.0" encoding="utf-8"?>
<styleSheet xmlns="http://schemas.openxmlformats.org/spreadsheetml/2006/main">
  <numFmts count="15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###\ ##0.000"/>
    <numFmt numFmtId="169" formatCode="_(&quot;$&quot;* #,##0.00_);_(&quot;$&quot;* \(#,##0.00\);_(&quot;$&quot;* &quot;-&quot;??_);_(@_)"/>
    <numFmt numFmtId="170" formatCode="_(* #,##0_);_(* \(#,##0\);_(* &quot;-&quot;_);_(@_)"/>
    <numFmt numFmtId="171" formatCode="_(* #,##0.00_);_(* \(#,##0.00\);_(* &quot;-&quot;??_);_(@_)"/>
    <numFmt numFmtId="172" formatCode="_-* #,##0.00_₴_-;\-* #,##0.00_₴_-;_-* &quot;-&quot;??_₴_-;_-@_-"/>
    <numFmt numFmtId="173" formatCode="#,##0.0_ ;[Red]\-#,##0.0\ "/>
    <numFmt numFmtId="174" formatCode="0.0;\(0.0\);\ ;\-"/>
    <numFmt numFmtId="175" formatCode="_(* #,##0.0_);_(* \(#,##0.0\);_(* &quot;-&quot;_);_(@_)"/>
    <numFmt numFmtId="176" formatCode="0.0%"/>
    <numFmt numFmtId="177" formatCode="#,##0.0"/>
    <numFmt numFmtId="178" formatCode="0.0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167" fontId="11" fillId="0" borderId="0" applyFont="0" applyFill="0" applyBorder="0" applyAlignment="0" applyProtection="0"/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12" fillId="0" borderId="0" applyNumberFormat="0" applyFill="0" applyBorder="0" applyAlignment="0" applyProtection="0"/>
    <xf numFmtId="168" fontId="13" fillId="0" borderId="0" applyAlignment="0">
      <alignment wrapText="1"/>
    </xf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20" fillId="22" borderId="7">
      <alignment horizontal="left" vertical="center"/>
      <protection locked="0"/>
    </xf>
    <xf numFmtId="49" fontId="20" fillId="22" borderId="7">
      <alignment horizontal="left" vertical="center"/>
    </xf>
    <xf numFmtId="4" fontId="20" fillId="22" borderId="7">
      <alignment horizontal="right" vertical="center"/>
      <protection locked="0"/>
    </xf>
    <xf numFmtId="4" fontId="20" fillId="22" borderId="7">
      <alignment horizontal="right" vertical="center"/>
    </xf>
    <xf numFmtId="4" fontId="21" fillId="22" borderId="7">
      <alignment horizontal="right" vertical="center"/>
      <protection locked="0"/>
    </xf>
    <xf numFmtId="49" fontId="22" fillId="22" borderId="3">
      <alignment horizontal="left" vertical="center"/>
      <protection locked="0"/>
    </xf>
    <xf numFmtId="49" fontId="22" fillId="22" borderId="3">
      <alignment horizontal="left" vertical="center"/>
    </xf>
    <xf numFmtId="49" fontId="23" fillId="22" borderId="3">
      <alignment horizontal="left" vertical="center"/>
      <protection locked="0"/>
    </xf>
    <xf numFmtId="49" fontId="23" fillId="22" borderId="3">
      <alignment horizontal="left" vertical="center"/>
    </xf>
    <xf numFmtId="4" fontId="22" fillId="22" borderId="3">
      <alignment horizontal="right" vertical="center"/>
      <protection locked="0"/>
    </xf>
    <xf numFmtId="4" fontId="22" fillId="22" borderId="3">
      <alignment horizontal="right" vertical="center"/>
    </xf>
    <xf numFmtId="4" fontId="24" fillId="22" borderId="3">
      <alignment horizontal="righ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</xf>
    <xf numFmtId="49" fontId="10" fillId="22" borderId="3">
      <alignment horizontal="left" vertical="center"/>
    </xf>
    <xf numFmtId="49" fontId="21" fillId="22" borderId="3">
      <alignment horizontal="left" vertical="center"/>
      <protection locked="0"/>
    </xf>
    <xf numFmtId="49" fontId="21" fillId="22" borderId="3">
      <alignment horizontal="left" vertical="center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</xf>
    <xf numFmtId="4" fontId="10" fillId="22" borderId="3">
      <alignment horizontal="right" vertical="center"/>
    </xf>
    <xf numFmtId="4" fontId="21" fillId="22" borderId="3">
      <alignment horizontal="right" vertical="center"/>
      <protection locked="0"/>
    </xf>
    <xf numFmtId="49" fontId="25" fillId="22" borderId="3">
      <alignment horizontal="left" vertical="center"/>
      <protection locked="0"/>
    </xf>
    <xf numFmtId="49" fontId="25" fillId="22" borderId="3">
      <alignment horizontal="left" vertical="center"/>
    </xf>
    <xf numFmtId="49" fontId="26" fillId="22" borderId="3">
      <alignment horizontal="left" vertical="center"/>
      <protection locked="0"/>
    </xf>
    <xf numFmtId="49" fontId="26" fillId="22" borderId="3">
      <alignment horizontal="left" vertical="center"/>
    </xf>
    <xf numFmtId="4" fontId="25" fillId="22" borderId="3">
      <alignment horizontal="right" vertical="center"/>
      <protection locked="0"/>
    </xf>
    <xf numFmtId="4" fontId="25" fillId="22" borderId="3">
      <alignment horizontal="right" vertical="center"/>
    </xf>
    <xf numFmtId="4" fontId="27" fillId="22" borderId="3">
      <alignment horizontal="right" vertical="center"/>
      <protection locked="0"/>
    </xf>
    <xf numFmtId="49" fontId="28" fillId="0" borderId="3">
      <alignment horizontal="left" vertical="center"/>
      <protection locked="0"/>
    </xf>
    <xf numFmtId="49" fontId="28" fillId="0" borderId="3">
      <alignment horizontal="left" vertical="center"/>
    </xf>
    <xf numFmtId="49" fontId="29" fillId="0" borderId="3">
      <alignment horizontal="left" vertical="center"/>
      <protection locked="0"/>
    </xf>
    <xf numFmtId="49" fontId="29" fillId="0" borderId="3">
      <alignment horizontal="left" vertical="center"/>
    </xf>
    <xf numFmtId="4" fontId="28" fillId="0" borderId="3">
      <alignment horizontal="right" vertical="center"/>
      <protection locked="0"/>
    </xf>
    <xf numFmtId="4" fontId="28" fillId="0" borderId="3">
      <alignment horizontal="right" vertical="center"/>
    </xf>
    <xf numFmtId="4" fontId="29" fillId="0" borderId="3">
      <alignment horizontal="right" vertical="center"/>
      <protection locked="0"/>
    </xf>
    <xf numFmtId="49" fontId="30" fillId="0" borderId="3">
      <alignment horizontal="left" vertical="center"/>
      <protection locked="0"/>
    </xf>
    <xf numFmtId="49" fontId="30" fillId="0" borderId="3">
      <alignment horizontal="left" vertical="center"/>
    </xf>
    <xf numFmtId="49" fontId="31" fillId="0" borderId="3">
      <alignment horizontal="left" vertical="center"/>
      <protection locked="0"/>
    </xf>
    <xf numFmtId="49" fontId="31" fillId="0" borderId="3">
      <alignment horizontal="left" vertical="center"/>
    </xf>
    <xf numFmtId="4" fontId="30" fillId="0" borderId="3">
      <alignment horizontal="right" vertical="center"/>
      <protection locked="0"/>
    </xf>
    <xf numFmtId="4" fontId="30" fillId="0" borderId="3">
      <alignment horizontal="right" vertical="center"/>
    </xf>
    <xf numFmtId="49" fontId="28" fillId="0" borderId="3">
      <alignment horizontal="left" vertical="center"/>
      <protection locked="0"/>
    </xf>
    <xf numFmtId="49" fontId="29" fillId="0" borderId="3">
      <alignment horizontal="left" vertical="center"/>
      <protection locked="0"/>
    </xf>
    <xf numFmtId="4" fontId="28" fillId="0" borderId="3">
      <alignment horizontal="right" vertical="center"/>
      <protection locked="0"/>
    </xf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11" fillId="0" borderId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1" fillId="25" borderId="9" applyNumberFormat="0" applyFont="0" applyAlignment="0" applyProtection="0"/>
    <xf numFmtId="4" fontId="34" fillId="26" borderId="3">
      <alignment horizontal="right" vertical="center"/>
      <protection locked="0"/>
    </xf>
    <xf numFmtId="4" fontId="34" fillId="27" borderId="3">
      <alignment horizontal="right" vertical="center"/>
      <protection locked="0"/>
    </xf>
    <xf numFmtId="4" fontId="34" fillId="28" borderId="3">
      <alignment horizontal="right" vertical="center"/>
      <protection locked="0"/>
    </xf>
    <xf numFmtId="0" fontId="35" fillId="20" borderId="10" applyNumberFormat="0" applyAlignment="0" applyProtection="0"/>
    <xf numFmtId="49" fontId="10" fillId="0" borderId="3">
      <alignment horizontal="left" vertical="center" wrapText="1"/>
      <protection locked="0"/>
    </xf>
    <xf numFmtId="49" fontId="10" fillId="0" borderId="3">
      <alignment horizontal="left" vertical="center" wrapText="1"/>
      <protection locked="0"/>
    </xf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39" fillId="7" borderId="1" applyNumberFormat="0" applyAlignment="0" applyProtection="0"/>
    <xf numFmtId="0" fontId="19" fillId="7" borderId="1" applyNumberFormat="0" applyAlignment="0" applyProtection="0"/>
    <xf numFmtId="0" fontId="35" fillId="20" borderId="10" applyNumberFormat="0" applyAlignment="0" applyProtection="0"/>
    <xf numFmtId="0" fontId="40" fillId="20" borderId="10" applyNumberFormat="0" applyAlignment="0" applyProtection="0"/>
    <xf numFmtId="0" fontId="35" fillId="20" borderId="10" applyNumberFormat="0" applyAlignment="0" applyProtection="0"/>
    <xf numFmtId="0" fontId="8" fillId="20" borderId="1" applyNumberFormat="0" applyAlignment="0" applyProtection="0"/>
    <xf numFmtId="0" fontId="41" fillId="20" borderId="1" applyNumberFormat="0" applyAlignment="0" applyProtection="0"/>
    <xf numFmtId="0" fontId="8" fillId="20" borderId="1" applyNumberFormat="0" applyAlignment="0" applyProtection="0"/>
    <xf numFmtId="169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42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43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44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7" fillId="0" borderId="11" applyNumberFormat="0" applyFill="0" applyAlignment="0" applyProtection="0"/>
    <xf numFmtId="0" fontId="45" fillId="0" borderId="11" applyNumberFormat="0" applyFill="0" applyAlignment="0" applyProtection="0"/>
    <xf numFmtId="0" fontId="37" fillId="0" borderId="11" applyNumberFormat="0" applyFill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46" fillId="21" borderId="2" applyNumberFormat="0" applyAlignment="0" applyProtection="0"/>
    <xf numFmtId="0" fontId="9" fillId="21" borderId="2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23" borderId="0" applyNumberFormat="0" applyBorder="0" applyAlignment="0" applyProtection="0"/>
    <xf numFmtId="0" fontId="47" fillId="23" borderId="0" applyNumberFormat="0" applyBorder="0" applyAlignment="0" applyProtection="0"/>
    <xf numFmtId="0" fontId="33" fillId="23" borderId="0" applyNumberFormat="0" applyBorder="0" applyAlignment="0" applyProtection="0"/>
    <xf numFmtId="0" fontId="8" fillId="20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11" applyNumberFormat="0" applyFill="0" applyAlignment="0" applyProtection="0"/>
    <xf numFmtId="0" fontId="7" fillId="3" borderId="0" applyNumberFormat="0" applyBorder="0" applyAlignment="0" applyProtection="0"/>
    <xf numFmtId="0" fontId="5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5" borderId="9" applyNumberFormat="0" applyFont="0" applyAlignment="0" applyProtection="0"/>
    <xf numFmtId="0" fontId="52" fillId="25" borderId="9" applyNumberFormat="0" applyFont="0" applyAlignment="0" applyProtection="0"/>
    <xf numFmtId="0" fontId="11" fillId="25" borderId="9" applyNumberFormat="0" applyFont="0" applyAlignment="0" applyProtection="0"/>
    <xf numFmtId="0" fontId="1" fillId="25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20" borderId="10" applyNumberFormat="0" applyAlignment="0" applyProtection="0"/>
    <xf numFmtId="0" fontId="32" fillId="0" borderId="8" applyNumberFormat="0" applyFill="0" applyAlignment="0" applyProtection="0"/>
    <xf numFmtId="0" fontId="53" fillId="0" borderId="8" applyNumberFormat="0" applyFill="0" applyAlignment="0" applyProtection="0"/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0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4" borderId="0" applyNumberFormat="0" applyBorder="0" applyAlignment="0" applyProtection="0"/>
    <xf numFmtId="0" fontId="57" fillId="4" borderId="0" applyNumberFormat="0" applyBorder="0" applyAlignment="0" applyProtection="0"/>
    <xf numFmtId="0" fontId="14" fillId="4" borderId="0" applyNumberFormat="0" applyBorder="0" applyAlignment="0" applyProtection="0"/>
    <xf numFmtId="174" fontId="58" fillId="22" borderId="12" applyFill="0" applyBorder="0">
      <alignment horizontal="center" vertical="center" wrapText="1"/>
      <protection locked="0"/>
    </xf>
    <xf numFmtId="168" fontId="59" fillId="0" borderId="0">
      <alignment wrapText="1"/>
    </xf>
    <xf numFmtId="168" fontId="13" fillId="0" borderId="0">
      <alignment wrapText="1"/>
    </xf>
  </cellStyleXfs>
  <cellXfs count="73">
    <xf numFmtId="0" fontId="0" fillId="0" borderId="0" xfId="0"/>
    <xf numFmtId="0" fontId="60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62" fillId="0" borderId="0" xfId="0" applyFont="1" applyFill="1"/>
    <xf numFmtId="0" fontId="0" fillId="0" borderId="0" xfId="0" applyFill="1"/>
    <xf numFmtId="0" fontId="60" fillId="0" borderId="0" xfId="0" applyFont="1" applyFill="1" applyAlignment="1">
      <alignment horizontal="center" vertical="center" wrapText="1"/>
    </xf>
    <xf numFmtId="0" fontId="63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horizontal="right" vertical="center"/>
    </xf>
    <xf numFmtId="0" fontId="63" fillId="0" borderId="0" xfId="0" applyFont="1" applyFill="1" applyBorder="1" applyAlignment="1">
      <alignment horizontal="left" vertical="center"/>
    </xf>
    <xf numFmtId="0" fontId="63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horizontal="left" vertical="justify"/>
    </xf>
    <xf numFmtId="0" fontId="63" fillId="0" borderId="3" xfId="0" applyFont="1" applyFill="1" applyBorder="1" applyAlignment="1">
      <alignment horizontal="center" vertical="center"/>
    </xf>
    <xf numFmtId="0" fontId="63" fillId="0" borderId="13" xfId="0" applyFont="1" applyFill="1" applyBorder="1" applyAlignment="1">
      <alignment vertical="center" wrapText="1"/>
    </xf>
    <xf numFmtId="0" fontId="63" fillId="0" borderId="13" xfId="0" applyFont="1" applyFill="1" applyBorder="1" applyAlignment="1">
      <alignment vertical="center"/>
    </xf>
    <xf numFmtId="0" fontId="63" fillId="0" borderId="15" xfId="0" applyFont="1" applyFill="1" applyBorder="1" applyAlignment="1">
      <alignment vertical="center" wrapText="1"/>
    </xf>
    <xf numFmtId="0" fontId="63" fillId="0" borderId="15" xfId="0" applyFont="1" applyFill="1" applyBorder="1" applyAlignment="1">
      <alignment vertical="center"/>
    </xf>
    <xf numFmtId="0" fontId="63" fillId="0" borderId="14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 vertical="center"/>
    </xf>
    <xf numFmtId="0" fontId="63" fillId="0" borderId="0" xfId="0" applyFont="1" applyFill="1" applyAlignment="1">
      <alignment horizontal="left" vertical="center"/>
    </xf>
    <xf numFmtId="0" fontId="63" fillId="0" borderId="3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horizontal="center" vertical="center" wrapText="1"/>
    </xf>
    <xf numFmtId="175" fontId="69" fillId="0" borderId="3" xfId="0" applyNumberFormat="1" applyFont="1" applyFill="1" applyBorder="1" applyAlignment="1">
      <alignment horizontal="center" vertical="center" wrapText="1"/>
    </xf>
    <xf numFmtId="175" fontId="69" fillId="0" borderId="3" xfId="0" applyNumberFormat="1" applyFont="1" applyFill="1" applyBorder="1" applyAlignment="1">
      <alignment horizontal="right" vertical="center" wrapText="1"/>
    </xf>
    <xf numFmtId="0" fontId="67" fillId="0" borderId="0" xfId="0" applyFont="1" applyFill="1" applyBorder="1" applyAlignment="1">
      <alignment vertical="center"/>
    </xf>
    <xf numFmtId="49" fontId="63" fillId="0" borderId="3" xfId="0" applyNumberFormat="1" applyFont="1" applyFill="1" applyBorder="1" applyAlignment="1">
      <alignment horizontal="center" vertical="center" wrapText="1"/>
    </xf>
    <xf numFmtId="4" fontId="63" fillId="0" borderId="3" xfId="0" applyNumberFormat="1" applyFont="1" applyFill="1" applyBorder="1" applyAlignment="1">
      <alignment horizontal="right" vertical="center" wrapText="1"/>
    </xf>
    <xf numFmtId="176" fontId="63" fillId="0" borderId="3" xfId="0" applyNumberFormat="1" applyFont="1" applyFill="1" applyBorder="1" applyAlignment="1">
      <alignment horizontal="right" vertical="center" wrapText="1"/>
    </xf>
    <xf numFmtId="0" fontId="65" fillId="0" borderId="0" xfId="0" applyFont="1" applyFill="1"/>
    <xf numFmtId="49" fontId="67" fillId="0" borderId="3" xfId="0" applyNumberFormat="1" applyFont="1" applyFill="1" applyBorder="1" applyAlignment="1">
      <alignment horizontal="center" vertical="center" wrapText="1"/>
    </xf>
    <xf numFmtId="4" fontId="67" fillId="0" borderId="3" xfId="0" applyNumberFormat="1" applyFont="1" applyFill="1" applyBorder="1" applyAlignment="1">
      <alignment horizontal="right" vertical="center" wrapText="1"/>
    </xf>
    <xf numFmtId="177" fontId="63" fillId="0" borderId="3" xfId="0" applyNumberFormat="1" applyFont="1" applyFill="1" applyBorder="1" applyAlignment="1">
      <alignment horizontal="right" vertical="center" wrapText="1"/>
    </xf>
    <xf numFmtId="0" fontId="67" fillId="0" borderId="16" xfId="0" applyFont="1" applyFill="1" applyBorder="1" applyAlignment="1">
      <alignment horizontal="center" vertical="center" wrapText="1"/>
    </xf>
    <xf numFmtId="176" fontId="67" fillId="0" borderId="3" xfId="0" applyNumberFormat="1" applyFont="1" applyFill="1" applyBorder="1" applyAlignment="1">
      <alignment horizontal="right" vertical="center" wrapText="1"/>
    </xf>
    <xf numFmtId="4" fontId="63" fillId="0" borderId="3" xfId="0" applyNumberFormat="1" applyFont="1" applyFill="1" applyBorder="1" applyAlignment="1">
      <alignment vertical="center" wrapText="1"/>
    </xf>
    <xf numFmtId="4" fontId="63" fillId="29" borderId="3" xfId="0" applyNumberFormat="1" applyFont="1" applyFill="1" applyBorder="1" applyAlignment="1">
      <alignment horizontal="right" vertical="center" wrapText="1"/>
    </xf>
    <xf numFmtId="0" fontId="63" fillId="0" borderId="0" xfId="0" applyFont="1" applyFill="1"/>
    <xf numFmtId="0" fontId="63" fillId="0" borderId="0" xfId="0" applyFont="1" applyFill="1" applyAlignment="1">
      <alignment horizontal="center"/>
    </xf>
    <xf numFmtId="0" fontId="63" fillId="0" borderId="0" xfId="0" applyFont="1" applyFill="1" applyAlignment="1"/>
    <xf numFmtId="2" fontId="0" fillId="0" borderId="0" xfId="0" applyNumberFormat="1" applyFill="1"/>
    <xf numFmtId="178" fontId="63" fillId="0" borderId="3" xfId="0" applyNumberFormat="1" applyFont="1" applyFill="1" applyBorder="1" applyAlignment="1">
      <alignment horizontal="right" vertical="center" wrapText="1"/>
    </xf>
    <xf numFmtId="177" fontId="63" fillId="29" borderId="3" xfId="0" applyNumberFormat="1" applyFont="1" applyFill="1" applyBorder="1" applyAlignment="1">
      <alignment horizontal="right" vertical="center" wrapText="1"/>
    </xf>
    <xf numFmtId="177" fontId="67" fillId="0" borderId="3" xfId="0" applyNumberFormat="1" applyFont="1" applyFill="1" applyBorder="1" applyAlignment="1">
      <alignment horizontal="right" vertical="center" wrapText="1"/>
    </xf>
    <xf numFmtId="177" fontId="67" fillId="29" borderId="3" xfId="0" applyNumberFormat="1" applyFont="1" applyFill="1" applyBorder="1" applyAlignment="1">
      <alignment horizontal="right" vertical="center" wrapText="1"/>
    </xf>
    <xf numFmtId="0" fontId="60" fillId="0" borderId="0" xfId="0" applyFont="1" applyFill="1" applyAlignment="1">
      <alignment horizontal="center" vertical="center" wrapText="1"/>
    </xf>
    <xf numFmtId="0" fontId="63" fillId="0" borderId="17" xfId="0" applyFont="1" applyFill="1" applyBorder="1" applyAlignment="1">
      <alignment horizontal="left" vertical="center" wrapText="1"/>
    </xf>
    <xf numFmtId="0" fontId="63" fillId="0" borderId="18" xfId="0" applyFont="1" applyFill="1" applyBorder="1" applyAlignment="1">
      <alignment horizontal="left" vertical="center" wrapText="1"/>
    </xf>
    <xf numFmtId="0" fontId="67" fillId="0" borderId="17" xfId="0" applyFont="1" applyFill="1" applyBorder="1" applyAlignment="1">
      <alignment horizontal="center" vertical="center" wrapText="1"/>
    </xf>
    <xf numFmtId="0" fontId="67" fillId="0" borderId="15" xfId="0" applyFont="1" applyFill="1" applyBorder="1" applyAlignment="1">
      <alignment horizontal="center" vertical="center" wrapText="1"/>
    </xf>
    <xf numFmtId="0" fontId="67" fillId="0" borderId="18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left" vertical="center" wrapText="1"/>
    </xf>
    <xf numFmtId="0" fontId="63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vertical="center" wrapText="1"/>
    </xf>
    <xf numFmtId="0" fontId="67" fillId="0" borderId="17" xfId="0" applyFont="1" applyFill="1" applyBorder="1" applyAlignment="1">
      <alignment horizontal="left" vertical="center" wrapText="1"/>
    </xf>
    <xf numFmtId="0" fontId="67" fillId="0" borderId="18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0" fontId="63" fillId="0" borderId="17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67" fillId="0" borderId="19" xfId="0" applyFont="1" applyFill="1" applyBorder="1" applyAlignment="1">
      <alignment horizontal="center" vertical="center" wrapText="1"/>
    </xf>
    <xf numFmtId="0" fontId="67" fillId="0" borderId="20" xfId="0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7" fillId="0" borderId="17" xfId="218" applyFont="1" applyFill="1" applyBorder="1" applyAlignment="1">
      <alignment horizontal="left" vertical="center" wrapText="1"/>
      <protection locked="0"/>
    </xf>
    <xf numFmtId="0" fontId="67" fillId="0" borderId="18" xfId="218" applyFont="1" applyFill="1" applyBorder="1" applyAlignment="1">
      <alignment horizontal="left" vertical="center" wrapText="1"/>
      <protection locked="0"/>
    </xf>
    <xf numFmtId="0" fontId="63" fillId="0" borderId="13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/>
    <xf numFmtId="0" fontId="67" fillId="0" borderId="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left" vertical="justify" wrapText="1"/>
    </xf>
    <xf numFmtId="0" fontId="65" fillId="0" borderId="0" xfId="0" applyFont="1" applyFill="1" applyAlignment="1">
      <alignment horizontal="left" wrapText="1"/>
    </xf>
    <xf numFmtId="0" fontId="63" fillId="0" borderId="15" xfId="0" applyFont="1" applyFill="1" applyBorder="1" applyAlignment="1">
      <alignment horizontal="left" vertical="center" wrapText="1"/>
    </xf>
    <xf numFmtId="0" fontId="65" fillId="0" borderId="15" xfId="0" applyFont="1" applyFill="1" applyBorder="1" applyAlignment="1"/>
  </cellXfs>
  <cellStyles count="43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" xfId="15" builtinId="30" customBuiltin="1"/>
    <cellStyle name="20% - Акцент1 2" xfId="16"/>
    <cellStyle name="20% - Акцент1 3" xfId="17"/>
    <cellStyle name="20% - Акцент2" xfId="18" builtinId="34" customBuiltin="1"/>
    <cellStyle name="20% - Акцент2 2" xfId="19"/>
    <cellStyle name="20% - Акцент2 3" xfId="20"/>
    <cellStyle name="20% - Акцент3" xfId="21" builtinId="38" customBuiltin="1"/>
    <cellStyle name="20% - Акцент3 2" xfId="22"/>
    <cellStyle name="20% - Акцент3 3" xfId="23"/>
    <cellStyle name="20% - Акцент4" xfId="24" builtinId="42" customBuiltin="1"/>
    <cellStyle name="20% - Акцент4 2" xfId="25"/>
    <cellStyle name="20% - Акцент4 3" xfId="26"/>
    <cellStyle name="20% - Акцент5" xfId="27" builtinId="46" customBuiltin="1"/>
    <cellStyle name="20% - Акцент5 2" xfId="28"/>
    <cellStyle name="20% - Акцент5 3" xfId="29"/>
    <cellStyle name="20% - Акцент6" xfId="30" builtinId="50" customBuiltin="1"/>
    <cellStyle name="20% - Акцент6 2" xfId="31"/>
    <cellStyle name="20% - Акцент6 3" xfId="32"/>
    <cellStyle name="20% – Акцентування1" xfId="33"/>
    <cellStyle name="20% – Акцентування2" xfId="34"/>
    <cellStyle name="20% – Акцентування3" xfId="35"/>
    <cellStyle name="20% – Акцентування4" xfId="36"/>
    <cellStyle name="20% – Акцентування5" xfId="37"/>
    <cellStyle name="20% – Акцентування6" xfId="38"/>
    <cellStyle name="40% - Accent1" xfId="39"/>
    <cellStyle name="40% - Accent2" xfId="40"/>
    <cellStyle name="40% - Accent3" xfId="41"/>
    <cellStyle name="40% - Accent4" xfId="42"/>
    <cellStyle name="40% - Accent5" xfId="43"/>
    <cellStyle name="40% - Accent6" xfId="44"/>
    <cellStyle name="40% - Акцент1" xfId="45" builtinId="31" customBuiltin="1"/>
    <cellStyle name="40% - Акцент1 2" xfId="46"/>
    <cellStyle name="40% - Акцент1 3" xfId="47"/>
    <cellStyle name="40% - Акцент2" xfId="48" builtinId="35" customBuiltin="1"/>
    <cellStyle name="40% - Акцент2 2" xfId="49"/>
    <cellStyle name="40% - Акцент2 3" xfId="50"/>
    <cellStyle name="40% - Акцент3" xfId="51" builtinId="39" customBuiltin="1"/>
    <cellStyle name="40% - Акцент3 2" xfId="52"/>
    <cellStyle name="40% - Акцент3 3" xfId="53"/>
    <cellStyle name="40% - Акцент4" xfId="54" builtinId="43" customBuiltin="1"/>
    <cellStyle name="40% - Акцент4 2" xfId="55"/>
    <cellStyle name="40% - Акцент4 3" xfId="56"/>
    <cellStyle name="40% - Акцент5" xfId="57" builtinId="47" customBuiltin="1"/>
    <cellStyle name="40% - Акцент5 2" xfId="58"/>
    <cellStyle name="40% - Акцент5 3" xfId="59"/>
    <cellStyle name="40% - Акцент6" xfId="60" builtinId="51" customBuiltin="1"/>
    <cellStyle name="40% - Акцент6 2" xfId="61"/>
    <cellStyle name="40% - Акцент6 3" xfId="62"/>
    <cellStyle name="40% – Акцентування1" xfId="63"/>
    <cellStyle name="40% – Акцентування2" xfId="64"/>
    <cellStyle name="40% – Акцентування3" xfId="65"/>
    <cellStyle name="40% – Акцентування4" xfId="66"/>
    <cellStyle name="40% – Акцентування5" xfId="67"/>
    <cellStyle name="40% – Акцентування6" xfId="68"/>
    <cellStyle name="60% - Accent1" xfId="69"/>
    <cellStyle name="60% - Accent2" xfId="70"/>
    <cellStyle name="60% - Accent3" xfId="71"/>
    <cellStyle name="60% - Accent4" xfId="72"/>
    <cellStyle name="60% - Accent5" xfId="73"/>
    <cellStyle name="60% - Accent6" xfId="74"/>
    <cellStyle name="60% - Акцент1" xfId="75" builtinId="32" customBuiltin="1"/>
    <cellStyle name="60% - Акцент1 2" xfId="76"/>
    <cellStyle name="60% - Акцент1 3" xfId="77"/>
    <cellStyle name="60% - Акцент2" xfId="78" builtinId="36" customBuiltin="1"/>
    <cellStyle name="60% - Акцент2 2" xfId="79"/>
    <cellStyle name="60% - Акцент2 3" xfId="80"/>
    <cellStyle name="60% - Акцент3" xfId="81" builtinId="40" customBuiltin="1"/>
    <cellStyle name="60% - Акцент3 2" xfId="82"/>
    <cellStyle name="60% - Акцент3 3" xfId="83"/>
    <cellStyle name="60% - Акцент4" xfId="84" builtinId="44" customBuiltin="1"/>
    <cellStyle name="60% - Акцент4 2" xfId="85"/>
    <cellStyle name="60% - Акцент4 3" xfId="86"/>
    <cellStyle name="60% - Акцент5" xfId="87" builtinId="48" customBuiltin="1"/>
    <cellStyle name="60% - Акцент5 2" xfId="88"/>
    <cellStyle name="60% - Акцент5 3" xfId="89"/>
    <cellStyle name="60% - Акцент6" xfId="90" builtinId="52" customBuiltin="1"/>
    <cellStyle name="60% - Акцент6 2" xfId="91"/>
    <cellStyle name="60% - Акцент6 3" xfId="92"/>
    <cellStyle name="60% – Акцентування1" xfId="93"/>
    <cellStyle name="60% – Акцентування2" xfId="94"/>
    <cellStyle name="60% – Акцентування3" xfId="95"/>
    <cellStyle name="60% – Акцентування4" xfId="96"/>
    <cellStyle name="60% – Акцентування5" xfId="97"/>
    <cellStyle name="60% – Акцентування6" xfId="98"/>
    <cellStyle name="Accent1" xfId="99"/>
    <cellStyle name="Accent2" xfId="100"/>
    <cellStyle name="Accent3" xfId="101"/>
    <cellStyle name="Accent4" xfId="102"/>
    <cellStyle name="Accent5" xfId="103"/>
    <cellStyle name="Accent6" xfId="104"/>
    <cellStyle name="Bad" xfId="105"/>
    <cellStyle name="Calculation" xfId="106"/>
    <cellStyle name="Check Cell" xfId="107"/>
    <cellStyle name="Column-Header" xfId="108"/>
    <cellStyle name="Column-Header 2" xfId="109"/>
    <cellStyle name="Column-Header 3" xfId="110"/>
    <cellStyle name="Column-Header 4" xfId="111"/>
    <cellStyle name="Column-Header 5" xfId="112"/>
    <cellStyle name="Column-Header 6" xfId="113"/>
    <cellStyle name="Column-Header 7" xfId="114"/>
    <cellStyle name="Column-Header 7 2" xfId="115"/>
    <cellStyle name="Column-Header 8" xfId="116"/>
    <cellStyle name="Column-Header 8 2" xfId="117"/>
    <cellStyle name="Column-Header 9" xfId="118"/>
    <cellStyle name="Column-Header 9 2" xfId="119"/>
    <cellStyle name="Column-Header_Zvit rux-koshtiv 2010 Департамент " xfId="120"/>
    <cellStyle name="Comma_2005_03_15-Финансовый_БГ" xfId="121"/>
    <cellStyle name="Define-Column" xfId="122"/>
    <cellStyle name="Define-Column 10" xfId="123"/>
    <cellStyle name="Define-Column 2" xfId="124"/>
    <cellStyle name="Define-Column 3" xfId="125"/>
    <cellStyle name="Define-Column 4" xfId="126"/>
    <cellStyle name="Define-Column 5" xfId="127"/>
    <cellStyle name="Define-Column 6" xfId="128"/>
    <cellStyle name="Define-Column 7" xfId="129"/>
    <cellStyle name="Define-Column 7 2" xfId="130"/>
    <cellStyle name="Define-Column 7 3" xfId="131"/>
    <cellStyle name="Define-Column 8" xfId="132"/>
    <cellStyle name="Define-Column 8 2" xfId="133"/>
    <cellStyle name="Define-Column 8 3" xfId="134"/>
    <cellStyle name="Define-Column 9" xfId="135"/>
    <cellStyle name="Define-Column 9 2" xfId="136"/>
    <cellStyle name="Define-Column 9 3" xfId="137"/>
    <cellStyle name="Define-Column_Zvit rux-koshtiv 2010 Департамент " xfId="138"/>
    <cellStyle name="Explanatory Text" xfId="139"/>
    <cellStyle name="FS10" xfId="140"/>
    <cellStyle name="Good" xfId="141"/>
    <cellStyle name="Heading 1" xfId="142"/>
    <cellStyle name="Heading 2" xfId="143"/>
    <cellStyle name="Heading 3" xfId="144"/>
    <cellStyle name="Heading 4" xfId="145"/>
    <cellStyle name="Hyperlink 2" xfId="146"/>
    <cellStyle name="Input" xfId="147"/>
    <cellStyle name="Level0" xfId="148"/>
    <cellStyle name="Level0 10" xfId="149"/>
    <cellStyle name="Level0 2" xfId="150"/>
    <cellStyle name="Level0 2 2" xfId="151"/>
    <cellStyle name="Level0 3" xfId="152"/>
    <cellStyle name="Level0 3 2" xfId="153"/>
    <cellStyle name="Level0 4" xfId="154"/>
    <cellStyle name="Level0 4 2" xfId="155"/>
    <cellStyle name="Level0 5" xfId="156"/>
    <cellStyle name="Level0 6" xfId="157"/>
    <cellStyle name="Level0 7" xfId="158"/>
    <cellStyle name="Level0 7 2" xfId="159"/>
    <cellStyle name="Level0 7 3" xfId="160"/>
    <cellStyle name="Level0 8" xfId="161"/>
    <cellStyle name="Level0 8 2" xfId="162"/>
    <cellStyle name="Level0 8 3" xfId="163"/>
    <cellStyle name="Level0 9" xfId="164"/>
    <cellStyle name="Level0 9 2" xfId="165"/>
    <cellStyle name="Level0 9 3" xfId="166"/>
    <cellStyle name="Level0_Zvit rux-koshtiv 2010 Департамент " xfId="167"/>
    <cellStyle name="Level1" xfId="168"/>
    <cellStyle name="Level1 2" xfId="169"/>
    <cellStyle name="Level1-Numbers" xfId="170"/>
    <cellStyle name="Level1-Numbers 2" xfId="171"/>
    <cellStyle name="Level1-Numbers-Hide" xfId="172"/>
    <cellStyle name="Level2" xfId="173"/>
    <cellStyle name="Level2 2" xfId="174"/>
    <cellStyle name="Level2-Hide" xfId="175"/>
    <cellStyle name="Level2-Hide 2" xfId="176"/>
    <cellStyle name="Level2-Numbers" xfId="177"/>
    <cellStyle name="Level2-Numbers 2" xfId="178"/>
    <cellStyle name="Level2-Numbers-Hide" xfId="179"/>
    <cellStyle name="Level3" xfId="180"/>
    <cellStyle name="Level3 2" xfId="181"/>
    <cellStyle name="Level3 3" xfId="182"/>
    <cellStyle name="Level3_План департамент_2010_1207" xfId="183"/>
    <cellStyle name="Level3-Hide" xfId="184"/>
    <cellStyle name="Level3-Hide 2" xfId="185"/>
    <cellStyle name="Level3-Numbers" xfId="186"/>
    <cellStyle name="Level3-Numbers 2" xfId="187"/>
    <cellStyle name="Level3-Numbers 3" xfId="188"/>
    <cellStyle name="Level3-Numbers_План департамент_2010_1207" xfId="189"/>
    <cellStyle name="Level3-Numbers-Hide" xfId="190"/>
    <cellStyle name="Level4" xfId="191"/>
    <cellStyle name="Level4 2" xfId="192"/>
    <cellStyle name="Level4-Hide" xfId="193"/>
    <cellStyle name="Level4-Hide 2" xfId="194"/>
    <cellStyle name="Level4-Numbers" xfId="195"/>
    <cellStyle name="Level4-Numbers 2" xfId="196"/>
    <cellStyle name="Level4-Numbers-Hide" xfId="197"/>
    <cellStyle name="Level5" xfId="198"/>
    <cellStyle name="Level5 2" xfId="199"/>
    <cellStyle name="Level5-Hide" xfId="200"/>
    <cellStyle name="Level5-Hide 2" xfId="201"/>
    <cellStyle name="Level5-Numbers" xfId="202"/>
    <cellStyle name="Level5-Numbers 2" xfId="203"/>
    <cellStyle name="Level5-Numbers-Hide" xfId="204"/>
    <cellStyle name="Level6" xfId="205"/>
    <cellStyle name="Level6 2" xfId="206"/>
    <cellStyle name="Level6-Hide" xfId="207"/>
    <cellStyle name="Level6-Hide 2" xfId="208"/>
    <cellStyle name="Level6-Numbers" xfId="209"/>
    <cellStyle name="Level6-Numbers 2" xfId="210"/>
    <cellStyle name="Level7" xfId="211"/>
    <cellStyle name="Level7-Hide" xfId="212"/>
    <cellStyle name="Level7-Numbers" xfId="213"/>
    <cellStyle name="Linked Cell" xfId="214"/>
    <cellStyle name="Neutral" xfId="215"/>
    <cellStyle name="Normal 2" xfId="216"/>
    <cellStyle name="Normal_2005_03_15-Финансовый_БГ" xfId="217"/>
    <cellStyle name="Normal_GSE DCF_Model_31_07_09 final" xfId="218"/>
    <cellStyle name="Note" xfId="219"/>
    <cellStyle name="Number-Cells" xfId="220"/>
    <cellStyle name="Number-Cells-Column2" xfId="221"/>
    <cellStyle name="Number-Cells-Column5" xfId="222"/>
    <cellStyle name="Output" xfId="223"/>
    <cellStyle name="Row-Header" xfId="224"/>
    <cellStyle name="Row-Header 2" xfId="225"/>
    <cellStyle name="Title" xfId="226"/>
    <cellStyle name="Total" xfId="227"/>
    <cellStyle name="Warning Text" xfId="228"/>
    <cellStyle name="Акцент1" xfId="229" builtinId="29" customBuiltin="1"/>
    <cellStyle name="Акцент1 2" xfId="230"/>
    <cellStyle name="Акцент1 3" xfId="231"/>
    <cellStyle name="Акцент2" xfId="232" builtinId="33" customBuiltin="1"/>
    <cellStyle name="Акцент2 2" xfId="233"/>
    <cellStyle name="Акцент2 3" xfId="234"/>
    <cellStyle name="Акцент3" xfId="235" builtinId="37" customBuiltin="1"/>
    <cellStyle name="Акцент3 2" xfId="236"/>
    <cellStyle name="Акцент3 3" xfId="237"/>
    <cellStyle name="Акцент4" xfId="238" builtinId="41" customBuiltin="1"/>
    <cellStyle name="Акцент4 2" xfId="239"/>
    <cellStyle name="Акцент4 3" xfId="240"/>
    <cellStyle name="Акцент5" xfId="241" builtinId="45" customBuiltin="1"/>
    <cellStyle name="Акцент5 2" xfId="242"/>
    <cellStyle name="Акцент5 3" xfId="243"/>
    <cellStyle name="Акцент6" xfId="244" builtinId="49" customBuiltin="1"/>
    <cellStyle name="Акцент6 2" xfId="245"/>
    <cellStyle name="Акцент6 3" xfId="246"/>
    <cellStyle name="Акцентування1" xfId="247"/>
    <cellStyle name="Акцентування2" xfId="248"/>
    <cellStyle name="Акцентування3" xfId="249"/>
    <cellStyle name="Акцентування4" xfId="250"/>
    <cellStyle name="Акцентування5" xfId="251"/>
    <cellStyle name="Акцентування6" xfId="252"/>
    <cellStyle name="Ввід" xfId="253"/>
    <cellStyle name="Ввод " xfId="254" builtinId="20" customBuiltin="1"/>
    <cellStyle name="Ввод  2" xfId="255"/>
    <cellStyle name="Ввод  3" xfId="256"/>
    <cellStyle name="Вывод" xfId="257" builtinId="21" customBuiltin="1"/>
    <cellStyle name="Вывод 2" xfId="258"/>
    <cellStyle name="Вывод 3" xfId="259"/>
    <cellStyle name="Вычисление" xfId="260" builtinId="22" customBuiltin="1"/>
    <cellStyle name="Вычисление 2" xfId="261"/>
    <cellStyle name="Вычисление 3" xfId="262"/>
    <cellStyle name="Денежный 2" xfId="263"/>
    <cellStyle name="Добре" xfId="264"/>
    <cellStyle name="Заголовок 1" xfId="265" builtinId="16" customBuiltin="1"/>
    <cellStyle name="Заголовок 1 2" xfId="266"/>
    <cellStyle name="Заголовок 1 3" xfId="267"/>
    <cellStyle name="Заголовок 2" xfId="268" builtinId="17" customBuiltin="1"/>
    <cellStyle name="Заголовок 2 2" xfId="269"/>
    <cellStyle name="Заголовок 2 3" xfId="270"/>
    <cellStyle name="Заголовок 3" xfId="271" builtinId="18" customBuiltin="1"/>
    <cellStyle name="Заголовок 3 2" xfId="272"/>
    <cellStyle name="Заголовок 3 3" xfId="273"/>
    <cellStyle name="Заголовок 4" xfId="274" builtinId="19" customBuiltin="1"/>
    <cellStyle name="Заголовок 4 2" xfId="275"/>
    <cellStyle name="Заголовок 4 3" xfId="276"/>
    <cellStyle name="Зв'язана клітинка" xfId="277"/>
    <cellStyle name="Итог" xfId="278" builtinId="25" customBuiltin="1"/>
    <cellStyle name="Итог 2" xfId="279"/>
    <cellStyle name="Итог 3" xfId="280"/>
    <cellStyle name="Контрольна клітинка" xfId="281"/>
    <cellStyle name="Контрольная ячейка" xfId="282" builtinId="23" customBuiltin="1"/>
    <cellStyle name="Контрольная ячейка 2" xfId="283"/>
    <cellStyle name="Контрольная ячейка 3" xfId="284"/>
    <cellStyle name="Назва" xfId="285"/>
    <cellStyle name="Название" xfId="286" builtinId="15" customBuiltin="1"/>
    <cellStyle name="Название 2" xfId="287"/>
    <cellStyle name="Название 3" xfId="288"/>
    <cellStyle name="Нейтральный" xfId="289" builtinId="28" customBuiltin="1"/>
    <cellStyle name="Нейтральный 2" xfId="290"/>
    <cellStyle name="Нейтральный 3" xfId="291"/>
    <cellStyle name="Обчислення" xfId="292"/>
    <cellStyle name="Обычный" xfId="0" builtinId="0"/>
    <cellStyle name="Обычный 10" xfId="293"/>
    <cellStyle name="Обычный 11" xfId="294"/>
    <cellStyle name="Обычный 12" xfId="295"/>
    <cellStyle name="Обычный 13" xfId="296"/>
    <cellStyle name="Обычный 14" xfId="297"/>
    <cellStyle name="Обычный 15" xfId="298"/>
    <cellStyle name="Обычный 16" xfId="299"/>
    <cellStyle name="Обычный 17" xfId="300"/>
    <cellStyle name="Обычный 18" xfId="301"/>
    <cellStyle name="Обычный 2" xfId="302"/>
    <cellStyle name="Обычный 2 10" xfId="303"/>
    <cellStyle name="Обычный 2 11" xfId="304"/>
    <cellStyle name="Обычный 2 12" xfId="305"/>
    <cellStyle name="Обычный 2 13" xfId="306"/>
    <cellStyle name="Обычный 2 14" xfId="307"/>
    <cellStyle name="Обычный 2 15" xfId="308"/>
    <cellStyle name="Обычный 2 16" xfId="309"/>
    <cellStyle name="Обычный 2 2" xfId="310"/>
    <cellStyle name="Обычный 2 2 2" xfId="311"/>
    <cellStyle name="Обычный 2 2 3" xfId="312"/>
    <cellStyle name="Обычный 2 2_Расшифровка прочих" xfId="313"/>
    <cellStyle name="Обычный 2 3" xfId="314"/>
    <cellStyle name="Обычный 2 4" xfId="315"/>
    <cellStyle name="Обычный 2 5" xfId="316"/>
    <cellStyle name="Обычный 2 6" xfId="317"/>
    <cellStyle name="Обычный 2 7" xfId="318"/>
    <cellStyle name="Обычный 2 8" xfId="319"/>
    <cellStyle name="Обычный 2 9" xfId="320"/>
    <cellStyle name="Обычный 2_2604-2010" xfId="321"/>
    <cellStyle name="Обычный 3" xfId="322"/>
    <cellStyle name="Обычный 3 10" xfId="323"/>
    <cellStyle name="Обычный 3 11" xfId="324"/>
    <cellStyle name="Обычный 3 12" xfId="325"/>
    <cellStyle name="Обычный 3 13" xfId="326"/>
    <cellStyle name="Обычный 3 14" xfId="327"/>
    <cellStyle name="Обычный 3 2" xfId="328"/>
    <cellStyle name="Обычный 3 3" xfId="329"/>
    <cellStyle name="Обычный 3 4" xfId="330"/>
    <cellStyle name="Обычный 3 5" xfId="331"/>
    <cellStyle name="Обычный 3 6" xfId="332"/>
    <cellStyle name="Обычный 3 7" xfId="333"/>
    <cellStyle name="Обычный 3 8" xfId="334"/>
    <cellStyle name="Обычный 3 9" xfId="335"/>
    <cellStyle name="Обычный 3_Дефицит_7 млрд_0608_бс" xfId="336"/>
    <cellStyle name="Обычный 4" xfId="337"/>
    <cellStyle name="Обычный 5" xfId="338"/>
    <cellStyle name="Обычный 5 2" xfId="339"/>
    <cellStyle name="Обычный 6" xfId="340"/>
    <cellStyle name="Обычный 6 2" xfId="341"/>
    <cellStyle name="Обычный 6 3" xfId="342"/>
    <cellStyle name="Обычный 6 4" xfId="343"/>
    <cellStyle name="Обычный 6_Дефицит_7 млрд_0608_бс" xfId="344"/>
    <cellStyle name="Обычный 7" xfId="345"/>
    <cellStyle name="Обычный 7 2" xfId="346"/>
    <cellStyle name="Обычный 8" xfId="347"/>
    <cellStyle name="Обычный 9" xfId="348"/>
    <cellStyle name="Обычный 9 2" xfId="349"/>
    <cellStyle name="Підсумок" xfId="350"/>
    <cellStyle name="Плохой" xfId="351" builtinId="27" customBuiltin="1"/>
    <cellStyle name="Плохой 2" xfId="352"/>
    <cellStyle name="Плохой 3" xfId="353"/>
    <cellStyle name="Поганий" xfId="354"/>
    <cellStyle name="Пояснение" xfId="355" builtinId="53" customBuiltin="1"/>
    <cellStyle name="Пояснение 2" xfId="356"/>
    <cellStyle name="Пояснение 3" xfId="357"/>
    <cellStyle name="Примечание" xfId="358" builtinId="10" customBuiltin="1"/>
    <cellStyle name="Примечание 2" xfId="359"/>
    <cellStyle name="Примечание 3" xfId="360"/>
    <cellStyle name="Примітка" xfId="361"/>
    <cellStyle name="Процентный 2" xfId="362"/>
    <cellStyle name="Процентный 2 10" xfId="363"/>
    <cellStyle name="Процентный 2 11" xfId="364"/>
    <cellStyle name="Процентный 2 12" xfId="365"/>
    <cellStyle name="Процентный 2 13" xfId="366"/>
    <cellStyle name="Процентный 2 14" xfId="367"/>
    <cellStyle name="Процентный 2 15" xfId="368"/>
    <cellStyle name="Процентный 2 16" xfId="369"/>
    <cellStyle name="Процентный 2 2" xfId="370"/>
    <cellStyle name="Процентный 2 3" xfId="371"/>
    <cellStyle name="Процентный 2 4" xfId="372"/>
    <cellStyle name="Процентный 2 5" xfId="373"/>
    <cellStyle name="Процентный 2 6" xfId="374"/>
    <cellStyle name="Процентный 2 7" xfId="375"/>
    <cellStyle name="Процентный 2 8" xfId="376"/>
    <cellStyle name="Процентный 2 9" xfId="377"/>
    <cellStyle name="Процентный 3" xfId="378"/>
    <cellStyle name="Процентный 4" xfId="379"/>
    <cellStyle name="Процентный 4 2" xfId="380"/>
    <cellStyle name="Результат" xfId="381"/>
    <cellStyle name="Связанная ячейка" xfId="382" builtinId="24" customBuiltin="1"/>
    <cellStyle name="Связанная ячейка 2" xfId="383"/>
    <cellStyle name="Связанная ячейка 3" xfId="384"/>
    <cellStyle name="Середній" xfId="385"/>
    <cellStyle name="Стиль 1" xfId="386"/>
    <cellStyle name="Стиль 1 2" xfId="387"/>
    <cellStyle name="Стиль 1 3" xfId="388"/>
    <cellStyle name="Стиль 1 4" xfId="389"/>
    <cellStyle name="Стиль 1 5" xfId="390"/>
    <cellStyle name="Стиль 1 6" xfId="391"/>
    <cellStyle name="Стиль 1 7" xfId="392"/>
    <cellStyle name="Текст попередження" xfId="393"/>
    <cellStyle name="Текст пояснення" xfId="394"/>
    <cellStyle name="Текст предупреждения" xfId="395" builtinId="11" customBuiltin="1"/>
    <cellStyle name="Текст предупреждения 2" xfId="396"/>
    <cellStyle name="Текст предупреждения 3" xfId="397"/>
    <cellStyle name="Тысячи [0]_1.62" xfId="398"/>
    <cellStyle name="Тысячи_1.62" xfId="399"/>
    <cellStyle name="Финансовый 2" xfId="400"/>
    <cellStyle name="Финансовый 2 10" xfId="401"/>
    <cellStyle name="Финансовый 2 11" xfId="402"/>
    <cellStyle name="Финансовый 2 12" xfId="403"/>
    <cellStyle name="Финансовый 2 13" xfId="404"/>
    <cellStyle name="Финансовый 2 14" xfId="405"/>
    <cellStyle name="Финансовый 2 15" xfId="406"/>
    <cellStyle name="Финансовый 2 16" xfId="407"/>
    <cellStyle name="Финансовый 2 17" xfId="408"/>
    <cellStyle name="Финансовый 2 2" xfId="409"/>
    <cellStyle name="Финансовый 2 3" xfId="410"/>
    <cellStyle name="Финансовый 2 4" xfId="411"/>
    <cellStyle name="Финансовый 2 5" xfId="412"/>
    <cellStyle name="Финансовый 2 6" xfId="413"/>
    <cellStyle name="Финансовый 2 7" xfId="414"/>
    <cellStyle name="Финансовый 2 8" xfId="415"/>
    <cellStyle name="Финансовый 2 9" xfId="416"/>
    <cellStyle name="Финансовый 3" xfId="417"/>
    <cellStyle name="Финансовый 3 2" xfId="418"/>
    <cellStyle name="Финансовый 4" xfId="419"/>
    <cellStyle name="Финансовый 4 2" xfId="420"/>
    <cellStyle name="Финансовый 4 3" xfId="421"/>
    <cellStyle name="Финансовый 5" xfId="422"/>
    <cellStyle name="Финансовый 6" xfId="423"/>
    <cellStyle name="Финансовый 7" xfId="424"/>
    <cellStyle name="Хороший" xfId="425" builtinId="26" customBuiltin="1"/>
    <cellStyle name="Хороший 2" xfId="426"/>
    <cellStyle name="Хороший 3" xfId="427"/>
    <cellStyle name="числовой" xfId="428"/>
    <cellStyle name="Ю" xfId="429"/>
    <cellStyle name="Ю-FreeSet_10" xfId="4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6"/>
  <sheetViews>
    <sheetView tabSelected="1" workbookViewId="0">
      <selection activeCell="I76" sqref="I76"/>
    </sheetView>
  </sheetViews>
  <sheetFormatPr defaultRowHeight="13.2"/>
  <cols>
    <col min="1" max="1" width="23.109375" style="4" customWidth="1"/>
    <col min="2" max="2" width="16.77734375" style="4" customWidth="1"/>
    <col min="3" max="3" width="10.44140625" style="4" customWidth="1"/>
    <col min="4" max="4" width="11.88671875" style="4" customWidth="1"/>
    <col min="5" max="5" width="14" style="4" customWidth="1"/>
    <col min="6" max="6" width="11.88671875" style="4" customWidth="1"/>
    <col min="7" max="7" width="11.77734375" style="4" customWidth="1"/>
    <col min="8" max="256" width="9.109375" style="4"/>
    <col min="257" max="257" width="23.109375" style="4" customWidth="1"/>
    <col min="258" max="258" width="9.109375" style="4"/>
    <col min="259" max="259" width="10.44140625" style="4" customWidth="1"/>
    <col min="260" max="260" width="11.88671875" style="4" customWidth="1"/>
    <col min="261" max="261" width="15" style="4" customWidth="1"/>
    <col min="262" max="262" width="11.88671875" style="4" customWidth="1"/>
    <col min="263" max="263" width="7.44140625" style="4" customWidth="1"/>
    <col min="264" max="512" width="9.109375" style="4"/>
    <col min="513" max="513" width="23.109375" style="4" customWidth="1"/>
    <col min="514" max="514" width="9.109375" style="4"/>
    <col min="515" max="515" width="10.44140625" style="4" customWidth="1"/>
    <col min="516" max="516" width="11.88671875" style="4" customWidth="1"/>
    <col min="517" max="517" width="15" style="4" customWidth="1"/>
    <col min="518" max="518" width="11.88671875" style="4" customWidth="1"/>
    <col min="519" max="519" width="7.44140625" style="4" customWidth="1"/>
    <col min="520" max="768" width="9.109375" style="4"/>
    <col min="769" max="769" width="23.109375" style="4" customWidth="1"/>
    <col min="770" max="770" width="9.109375" style="4"/>
    <col min="771" max="771" width="10.44140625" style="4" customWidth="1"/>
    <col min="772" max="772" width="11.88671875" style="4" customWidth="1"/>
    <col min="773" max="773" width="15" style="4" customWidth="1"/>
    <col min="774" max="774" width="11.88671875" style="4" customWidth="1"/>
    <col min="775" max="775" width="7.44140625" style="4" customWidth="1"/>
    <col min="776" max="1024" width="9.109375" style="4"/>
    <col min="1025" max="1025" width="23.109375" style="4" customWidth="1"/>
    <col min="1026" max="1026" width="9.109375" style="4"/>
    <col min="1027" max="1027" width="10.44140625" style="4" customWidth="1"/>
    <col min="1028" max="1028" width="11.88671875" style="4" customWidth="1"/>
    <col min="1029" max="1029" width="15" style="4" customWidth="1"/>
    <col min="1030" max="1030" width="11.88671875" style="4" customWidth="1"/>
    <col min="1031" max="1031" width="7.44140625" style="4" customWidth="1"/>
    <col min="1032" max="1280" width="9.109375" style="4"/>
    <col min="1281" max="1281" width="23.109375" style="4" customWidth="1"/>
    <col min="1282" max="1282" width="9.109375" style="4"/>
    <col min="1283" max="1283" width="10.44140625" style="4" customWidth="1"/>
    <col min="1284" max="1284" width="11.88671875" style="4" customWidth="1"/>
    <col min="1285" max="1285" width="15" style="4" customWidth="1"/>
    <col min="1286" max="1286" width="11.88671875" style="4" customWidth="1"/>
    <col min="1287" max="1287" width="7.44140625" style="4" customWidth="1"/>
    <col min="1288" max="1536" width="9.109375" style="4"/>
    <col min="1537" max="1537" width="23.109375" style="4" customWidth="1"/>
    <col min="1538" max="1538" width="9.109375" style="4"/>
    <col min="1539" max="1539" width="10.44140625" style="4" customWidth="1"/>
    <col min="1540" max="1540" width="11.88671875" style="4" customWidth="1"/>
    <col min="1541" max="1541" width="15" style="4" customWidth="1"/>
    <col min="1542" max="1542" width="11.88671875" style="4" customWidth="1"/>
    <col min="1543" max="1543" width="7.44140625" style="4" customWidth="1"/>
    <col min="1544" max="1792" width="9.109375" style="4"/>
    <col min="1793" max="1793" width="23.109375" style="4" customWidth="1"/>
    <col min="1794" max="1794" width="9.109375" style="4"/>
    <col min="1795" max="1795" width="10.44140625" style="4" customWidth="1"/>
    <col min="1796" max="1796" width="11.88671875" style="4" customWidth="1"/>
    <col min="1797" max="1797" width="15" style="4" customWidth="1"/>
    <col min="1798" max="1798" width="11.88671875" style="4" customWidth="1"/>
    <col min="1799" max="1799" width="7.44140625" style="4" customWidth="1"/>
    <col min="1800" max="2048" width="9.109375" style="4"/>
    <col min="2049" max="2049" width="23.109375" style="4" customWidth="1"/>
    <col min="2050" max="2050" width="9.109375" style="4"/>
    <col min="2051" max="2051" width="10.44140625" style="4" customWidth="1"/>
    <col min="2052" max="2052" width="11.88671875" style="4" customWidth="1"/>
    <col min="2053" max="2053" width="15" style="4" customWidth="1"/>
    <col min="2054" max="2054" width="11.88671875" style="4" customWidth="1"/>
    <col min="2055" max="2055" width="7.44140625" style="4" customWidth="1"/>
    <col min="2056" max="2304" width="9.109375" style="4"/>
    <col min="2305" max="2305" width="23.109375" style="4" customWidth="1"/>
    <col min="2306" max="2306" width="9.109375" style="4"/>
    <col min="2307" max="2307" width="10.44140625" style="4" customWidth="1"/>
    <col min="2308" max="2308" width="11.88671875" style="4" customWidth="1"/>
    <col min="2309" max="2309" width="15" style="4" customWidth="1"/>
    <col min="2310" max="2310" width="11.88671875" style="4" customWidth="1"/>
    <col min="2311" max="2311" width="7.44140625" style="4" customWidth="1"/>
    <col min="2312" max="2560" width="9.109375" style="4"/>
    <col min="2561" max="2561" width="23.109375" style="4" customWidth="1"/>
    <col min="2562" max="2562" width="9.109375" style="4"/>
    <col min="2563" max="2563" width="10.44140625" style="4" customWidth="1"/>
    <col min="2564" max="2564" width="11.88671875" style="4" customWidth="1"/>
    <col min="2565" max="2565" width="15" style="4" customWidth="1"/>
    <col min="2566" max="2566" width="11.88671875" style="4" customWidth="1"/>
    <col min="2567" max="2567" width="7.44140625" style="4" customWidth="1"/>
    <col min="2568" max="2816" width="9.109375" style="4"/>
    <col min="2817" max="2817" width="23.109375" style="4" customWidth="1"/>
    <col min="2818" max="2818" width="9.109375" style="4"/>
    <col min="2819" max="2819" width="10.44140625" style="4" customWidth="1"/>
    <col min="2820" max="2820" width="11.88671875" style="4" customWidth="1"/>
    <col min="2821" max="2821" width="15" style="4" customWidth="1"/>
    <col min="2822" max="2822" width="11.88671875" style="4" customWidth="1"/>
    <col min="2823" max="2823" width="7.44140625" style="4" customWidth="1"/>
    <col min="2824" max="3072" width="9.109375" style="4"/>
    <col min="3073" max="3073" width="23.109375" style="4" customWidth="1"/>
    <col min="3074" max="3074" width="9.109375" style="4"/>
    <col min="3075" max="3075" width="10.44140625" style="4" customWidth="1"/>
    <col min="3076" max="3076" width="11.88671875" style="4" customWidth="1"/>
    <col min="3077" max="3077" width="15" style="4" customWidth="1"/>
    <col min="3078" max="3078" width="11.88671875" style="4" customWidth="1"/>
    <col min="3079" max="3079" width="7.44140625" style="4" customWidth="1"/>
    <col min="3080" max="3328" width="9.109375" style="4"/>
    <col min="3329" max="3329" width="23.109375" style="4" customWidth="1"/>
    <col min="3330" max="3330" width="9.109375" style="4"/>
    <col min="3331" max="3331" width="10.44140625" style="4" customWidth="1"/>
    <col min="3332" max="3332" width="11.88671875" style="4" customWidth="1"/>
    <col min="3333" max="3333" width="15" style="4" customWidth="1"/>
    <col min="3334" max="3334" width="11.88671875" style="4" customWidth="1"/>
    <col min="3335" max="3335" width="7.44140625" style="4" customWidth="1"/>
    <col min="3336" max="3584" width="9.109375" style="4"/>
    <col min="3585" max="3585" width="23.109375" style="4" customWidth="1"/>
    <col min="3586" max="3586" width="9.109375" style="4"/>
    <col min="3587" max="3587" width="10.44140625" style="4" customWidth="1"/>
    <col min="3588" max="3588" width="11.88671875" style="4" customWidth="1"/>
    <col min="3589" max="3589" width="15" style="4" customWidth="1"/>
    <col min="3590" max="3590" width="11.88671875" style="4" customWidth="1"/>
    <col min="3591" max="3591" width="7.44140625" style="4" customWidth="1"/>
    <col min="3592" max="3840" width="9.109375" style="4"/>
    <col min="3841" max="3841" width="23.109375" style="4" customWidth="1"/>
    <col min="3842" max="3842" width="9.109375" style="4"/>
    <col min="3843" max="3843" width="10.44140625" style="4" customWidth="1"/>
    <col min="3844" max="3844" width="11.88671875" style="4" customWidth="1"/>
    <col min="3845" max="3845" width="15" style="4" customWidth="1"/>
    <col min="3846" max="3846" width="11.88671875" style="4" customWidth="1"/>
    <col min="3847" max="3847" width="7.44140625" style="4" customWidth="1"/>
    <col min="3848" max="4096" width="9.109375" style="4"/>
    <col min="4097" max="4097" width="23.109375" style="4" customWidth="1"/>
    <col min="4098" max="4098" width="9.109375" style="4"/>
    <col min="4099" max="4099" width="10.44140625" style="4" customWidth="1"/>
    <col min="4100" max="4100" width="11.88671875" style="4" customWidth="1"/>
    <col min="4101" max="4101" width="15" style="4" customWidth="1"/>
    <col min="4102" max="4102" width="11.88671875" style="4" customWidth="1"/>
    <col min="4103" max="4103" width="7.44140625" style="4" customWidth="1"/>
    <col min="4104" max="4352" width="9.109375" style="4"/>
    <col min="4353" max="4353" width="23.109375" style="4" customWidth="1"/>
    <col min="4354" max="4354" width="9.109375" style="4"/>
    <col min="4355" max="4355" width="10.44140625" style="4" customWidth="1"/>
    <col min="4356" max="4356" width="11.88671875" style="4" customWidth="1"/>
    <col min="4357" max="4357" width="15" style="4" customWidth="1"/>
    <col min="4358" max="4358" width="11.88671875" style="4" customWidth="1"/>
    <col min="4359" max="4359" width="7.44140625" style="4" customWidth="1"/>
    <col min="4360" max="4608" width="9.109375" style="4"/>
    <col min="4609" max="4609" width="23.109375" style="4" customWidth="1"/>
    <col min="4610" max="4610" width="9.109375" style="4"/>
    <col min="4611" max="4611" width="10.44140625" style="4" customWidth="1"/>
    <col min="4612" max="4612" width="11.88671875" style="4" customWidth="1"/>
    <col min="4613" max="4613" width="15" style="4" customWidth="1"/>
    <col min="4614" max="4614" width="11.88671875" style="4" customWidth="1"/>
    <col min="4615" max="4615" width="7.44140625" style="4" customWidth="1"/>
    <col min="4616" max="4864" width="9.109375" style="4"/>
    <col min="4865" max="4865" width="23.109375" style="4" customWidth="1"/>
    <col min="4866" max="4866" width="9.109375" style="4"/>
    <col min="4867" max="4867" width="10.44140625" style="4" customWidth="1"/>
    <col min="4868" max="4868" width="11.88671875" style="4" customWidth="1"/>
    <col min="4869" max="4869" width="15" style="4" customWidth="1"/>
    <col min="4870" max="4870" width="11.88671875" style="4" customWidth="1"/>
    <col min="4871" max="4871" width="7.44140625" style="4" customWidth="1"/>
    <col min="4872" max="5120" width="9.109375" style="4"/>
    <col min="5121" max="5121" width="23.109375" style="4" customWidth="1"/>
    <col min="5122" max="5122" width="9.109375" style="4"/>
    <col min="5123" max="5123" width="10.44140625" style="4" customWidth="1"/>
    <col min="5124" max="5124" width="11.88671875" style="4" customWidth="1"/>
    <col min="5125" max="5125" width="15" style="4" customWidth="1"/>
    <col min="5126" max="5126" width="11.88671875" style="4" customWidth="1"/>
    <col min="5127" max="5127" width="7.44140625" style="4" customWidth="1"/>
    <col min="5128" max="5376" width="9.109375" style="4"/>
    <col min="5377" max="5377" width="23.109375" style="4" customWidth="1"/>
    <col min="5378" max="5378" width="9.109375" style="4"/>
    <col min="5379" max="5379" width="10.44140625" style="4" customWidth="1"/>
    <col min="5380" max="5380" width="11.88671875" style="4" customWidth="1"/>
    <col min="5381" max="5381" width="15" style="4" customWidth="1"/>
    <col min="5382" max="5382" width="11.88671875" style="4" customWidth="1"/>
    <col min="5383" max="5383" width="7.44140625" style="4" customWidth="1"/>
    <col min="5384" max="5632" width="9.109375" style="4"/>
    <col min="5633" max="5633" width="23.109375" style="4" customWidth="1"/>
    <col min="5634" max="5634" width="9.109375" style="4"/>
    <col min="5635" max="5635" width="10.44140625" style="4" customWidth="1"/>
    <col min="5636" max="5636" width="11.88671875" style="4" customWidth="1"/>
    <col min="5637" max="5637" width="15" style="4" customWidth="1"/>
    <col min="5638" max="5638" width="11.88671875" style="4" customWidth="1"/>
    <col min="5639" max="5639" width="7.44140625" style="4" customWidth="1"/>
    <col min="5640" max="5888" width="9.109375" style="4"/>
    <col min="5889" max="5889" width="23.109375" style="4" customWidth="1"/>
    <col min="5890" max="5890" width="9.109375" style="4"/>
    <col min="5891" max="5891" width="10.44140625" style="4" customWidth="1"/>
    <col min="5892" max="5892" width="11.88671875" style="4" customWidth="1"/>
    <col min="5893" max="5893" width="15" style="4" customWidth="1"/>
    <col min="5894" max="5894" width="11.88671875" style="4" customWidth="1"/>
    <col min="5895" max="5895" width="7.44140625" style="4" customWidth="1"/>
    <col min="5896" max="6144" width="9.109375" style="4"/>
    <col min="6145" max="6145" width="23.109375" style="4" customWidth="1"/>
    <col min="6146" max="6146" width="9.109375" style="4"/>
    <col min="6147" max="6147" width="10.44140625" style="4" customWidth="1"/>
    <col min="6148" max="6148" width="11.88671875" style="4" customWidth="1"/>
    <col min="6149" max="6149" width="15" style="4" customWidth="1"/>
    <col min="6150" max="6150" width="11.88671875" style="4" customWidth="1"/>
    <col min="6151" max="6151" width="7.44140625" style="4" customWidth="1"/>
    <col min="6152" max="6400" width="9.109375" style="4"/>
    <col min="6401" max="6401" width="23.109375" style="4" customWidth="1"/>
    <col min="6402" max="6402" width="9.109375" style="4"/>
    <col min="6403" max="6403" width="10.44140625" style="4" customWidth="1"/>
    <col min="6404" max="6404" width="11.88671875" style="4" customWidth="1"/>
    <col min="6405" max="6405" width="15" style="4" customWidth="1"/>
    <col min="6406" max="6406" width="11.88671875" style="4" customWidth="1"/>
    <col min="6407" max="6407" width="7.44140625" style="4" customWidth="1"/>
    <col min="6408" max="6656" width="9.109375" style="4"/>
    <col min="6657" max="6657" width="23.109375" style="4" customWidth="1"/>
    <col min="6658" max="6658" width="9.109375" style="4"/>
    <col min="6659" max="6659" width="10.44140625" style="4" customWidth="1"/>
    <col min="6660" max="6660" width="11.88671875" style="4" customWidth="1"/>
    <col min="6661" max="6661" width="15" style="4" customWidth="1"/>
    <col min="6662" max="6662" width="11.88671875" style="4" customWidth="1"/>
    <col min="6663" max="6663" width="7.44140625" style="4" customWidth="1"/>
    <col min="6664" max="6912" width="9.109375" style="4"/>
    <col min="6913" max="6913" width="23.109375" style="4" customWidth="1"/>
    <col min="6914" max="6914" width="9.109375" style="4"/>
    <col min="6915" max="6915" width="10.44140625" style="4" customWidth="1"/>
    <col min="6916" max="6916" width="11.88671875" style="4" customWidth="1"/>
    <col min="6917" max="6917" width="15" style="4" customWidth="1"/>
    <col min="6918" max="6918" width="11.88671875" style="4" customWidth="1"/>
    <col min="6919" max="6919" width="7.44140625" style="4" customWidth="1"/>
    <col min="6920" max="7168" width="9.109375" style="4"/>
    <col min="7169" max="7169" width="23.109375" style="4" customWidth="1"/>
    <col min="7170" max="7170" width="9.109375" style="4"/>
    <col min="7171" max="7171" width="10.44140625" style="4" customWidth="1"/>
    <col min="7172" max="7172" width="11.88671875" style="4" customWidth="1"/>
    <col min="7173" max="7173" width="15" style="4" customWidth="1"/>
    <col min="7174" max="7174" width="11.88671875" style="4" customWidth="1"/>
    <col min="7175" max="7175" width="7.44140625" style="4" customWidth="1"/>
    <col min="7176" max="7424" width="9.109375" style="4"/>
    <col min="7425" max="7425" width="23.109375" style="4" customWidth="1"/>
    <col min="7426" max="7426" width="9.109375" style="4"/>
    <col min="7427" max="7427" width="10.44140625" style="4" customWidth="1"/>
    <col min="7428" max="7428" width="11.88671875" style="4" customWidth="1"/>
    <col min="7429" max="7429" width="15" style="4" customWidth="1"/>
    <col min="7430" max="7430" width="11.88671875" style="4" customWidth="1"/>
    <col min="7431" max="7431" width="7.44140625" style="4" customWidth="1"/>
    <col min="7432" max="7680" width="9.109375" style="4"/>
    <col min="7681" max="7681" width="23.109375" style="4" customWidth="1"/>
    <col min="7682" max="7682" width="9.109375" style="4"/>
    <col min="7683" max="7683" width="10.44140625" style="4" customWidth="1"/>
    <col min="7684" max="7684" width="11.88671875" style="4" customWidth="1"/>
    <col min="7685" max="7685" width="15" style="4" customWidth="1"/>
    <col min="7686" max="7686" width="11.88671875" style="4" customWidth="1"/>
    <col min="7687" max="7687" width="7.44140625" style="4" customWidth="1"/>
    <col min="7688" max="7936" width="9.109375" style="4"/>
    <col min="7937" max="7937" width="23.109375" style="4" customWidth="1"/>
    <col min="7938" max="7938" width="9.109375" style="4"/>
    <col min="7939" max="7939" width="10.44140625" style="4" customWidth="1"/>
    <col min="7940" max="7940" width="11.88671875" style="4" customWidth="1"/>
    <col min="7941" max="7941" width="15" style="4" customWidth="1"/>
    <col min="7942" max="7942" width="11.88671875" style="4" customWidth="1"/>
    <col min="7943" max="7943" width="7.44140625" style="4" customWidth="1"/>
    <col min="7944" max="8192" width="9.109375" style="4"/>
    <col min="8193" max="8193" width="23.109375" style="4" customWidth="1"/>
    <col min="8194" max="8194" width="9.109375" style="4"/>
    <col min="8195" max="8195" width="10.44140625" style="4" customWidth="1"/>
    <col min="8196" max="8196" width="11.88671875" style="4" customWidth="1"/>
    <col min="8197" max="8197" width="15" style="4" customWidth="1"/>
    <col min="8198" max="8198" width="11.88671875" style="4" customWidth="1"/>
    <col min="8199" max="8199" width="7.44140625" style="4" customWidth="1"/>
    <col min="8200" max="8448" width="9.109375" style="4"/>
    <col min="8449" max="8449" width="23.109375" style="4" customWidth="1"/>
    <col min="8450" max="8450" width="9.109375" style="4"/>
    <col min="8451" max="8451" width="10.44140625" style="4" customWidth="1"/>
    <col min="8452" max="8452" width="11.88671875" style="4" customWidth="1"/>
    <col min="8453" max="8453" width="15" style="4" customWidth="1"/>
    <col min="8454" max="8454" width="11.88671875" style="4" customWidth="1"/>
    <col min="8455" max="8455" width="7.44140625" style="4" customWidth="1"/>
    <col min="8456" max="8704" width="9.109375" style="4"/>
    <col min="8705" max="8705" width="23.109375" style="4" customWidth="1"/>
    <col min="8706" max="8706" width="9.109375" style="4"/>
    <col min="8707" max="8707" width="10.44140625" style="4" customWidth="1"/>
    <col min="8708" max="8708" width="11.88671875" style="4" customWidth="1"/>
    <col min="8709" max="8709" width="15" style="4" customWidth="1"/>
    <col min="8710" max="8710" width="11.88671875" style="4" customWidth="1"/>
    <col min="8711" max="8711" width="7.44140625" style="4" customWidth="1"/>
    <col min="8712" max="8960" width="9.109375" style="4"/>
    <col min="8961" max="8961" width="23.109375" style="4" customWidth="1"/>
    <col min="8962" max="8962" width="9.109375" style="4"/>
    <col min="8963" max="8963" width="10.44140625" style="4" customWidth="1"/>
    <col min="8964" max="8964" width="11.88671875" style="4" customWidth="1"/>
    <col min="8965" max="8965" width="15" style="4" customWidth="1"/>
    <col min="8966" max="8966" width="11.88671875" style="4" customWidth="1"/>
    <col min="8967" max="8967" width="7.44140625" style="4" customWidth="1"/>
    <col min="8968" max="9216" width="9.109375" style="4"/>
    <col min="9217" max="9217" width="23.109375" style="4" customWidth="1"/>
    <col min="9218" max="9218" width="9.109375" style="4"/>
    <col min="9219" max="9219" width="10.44140625" style="4" customWidth="1"/>
    <col min="9220" max="9220" width="11.88671875" style="4" customWidth="1"/>
    <col min="9221" max="9221" width="15" style="4" customWidth="1"/>
    <col min="9222" max="9222" width="11.88671875" style="4" customWidth="1"/>
    <col min="9223" max="9223" width="7.44140625" style="4" customWidth="1"/>
    <col min="9224" max="9472" width="9.109375" style="4"/>
    <col min="9473" max="9473" width="23.109375" style="4" customWidth="1"/>
    <col min="9474" max="9474" width="9.109375" style="4"/>
    <col min="9475" max="9475" width="10.44140625" style="4" customWidth="1"/>
    <col min="9476" max="9476" width="11.88671875" style="4" customWidth="1"/>
    <col min="9477" max="9477" width="15" style="4" customWidth="1"/>
    <col min="9478" max="9478" width="11.88671875" style="4" customWidth="1"/>
    <col min="9479" max="9479" width="7.44140625" style="4" customWidth="1"/>
    <col min="9480" max="9728" width="9.109375" style="4"/>
    <col min="9729" max="9729" width="23.109375" style="4" customWidth="1"/>
    <col min="9730" max="9730" width="9.109375" style="4"/>
    <col min="9731" max="9731" width="10.44140625" style="4" customWidth="1"/>
    <col min="9732" max="9732" width="11.88671875" style="4" customWidth="1"/>
    <col min="9733" max="9733" width="15" style="4" customWidth="1"/>
    <col min="9734" max="9734" width="11.88671875" style="4" customWidth="1"/>
    <col min="9735" max="9735" width="7.44140625" style="4" customWidth="1"/>
    <col min="9736" max="9984" width="9.109375" style="4"/>
    <col min="9985" max="9985" width="23.109375" style="4" customWidth="1"/>
    <col min="9986" max="9986" width="9.109375" style="4"/>
    <col min="9987" max="9987" width="10.44140625" style="4" customWidth="1"/>
    <col min="9988" max="9988" width="11.88671875" style="4" customWidth="1"/>
    <col min="9989" max="9989" width="15" style="4" customWidth="1"/>
    <col min="9990" max="9990" width="11.88671875" style="4" customWidth="1"/>
    <col min="9991" max="9991" width="7.44140625" style="4" customWidth="1"/>
    <col min="9992" max="10240" width="9.109375" style="4"/>
    <col min="10241" max="10241" width="23.109375" style="4" customWidth="1"/>
    <col min="10242" max="10242" width="9.109375" style="4"/>
    <col min="10243" max="10243" width="10.44140625" style="4" customWidth="1"/>
    <col min="10244" max="10244" width="11.88671875" style="4" customWidth="1"/>
    <col min="10245" max="10245" width="15" style="4" customWidth="1"/>
    <col min="10246" max="10246" width="11.88671875" style="4" customWidth="1"/>
    <col min="10247" max="10247" width="7.44140625" style="4" customWidth="1"/>
    <col min="10248" max="10496" width="9.109375" style="4"/>
    <col min="10497" max="10497" width="23.109375" style="4" customWidth="1"/>
    <col min="10498" max="10498" width="9.109375" style="4"/>
    <col min="10499" max="10499" width="10.44140625" style="4" customWidth="1"/>
    <col min="10500" max="10500" width="11.88671875" style="4" customWidth="1"/>
    <col min="10501" max="10501" width="15" style="4" customWidth="1"/>
    <col min="10502" max="10502" width="11.88671875" style="4" customWidth="1"/>
    <col min="10503" max="10503" width="7.44140625" style="4" customWidth="1"/>
    <col min="10504" max="10752" width="9.109375" style="4"/>
    <col min="10753" max="10753" width="23.109375" style="4" customWidth="1"/>
    <col min="10754" max="10754" width="9.109375" style="4"/>
    <col min="10755" max="10755" width="10.44140625" style="4" customWidth="1"/>
    <col min="10756" max="10756" width="11.88671875" style="4" customWidth="1"/>
    <col min="10757" max="10757" width="15" style="4" customWidth="1"/>
    <col min="10758" max="10758" width="11.88671875" style="4" customWidth="1"/>
    <col min="10759" max="10759" width="7.44140625" style="4" customWidth="1"/>
    <col min="10760" max="11008" width="9.109375" style="4"/>
    <col min="11009" max="11009" width="23.109375" style="4" customWidth="1"/>
    <col min="11010" max="11010" width="9.109375" style="4"/>
    <col min="11011" max="11011" width="10.44140625" style="4" customWidth="1"/>
    <col min="11012" max="11012" width="11.88671875" style="4" customWidth="1"/>
    <col min="11013" max="11013" width="15" style="4" customWidth="1"/>
    <col min="11014" max="11014" width="11.88671875" style="4" customWidth="1"/>
    <col min="11015" max="11015" width="7.44140625" style="4" customWidth="1"/>
    <col min="11016" max="11264" width="9.109375" style="4"/>
    <col min="11265" max="11265" width="23.109375" style="4" customWidth="1"/>
    <col min="11266" max="11266" width="9.109375" style="4"/>
    <col min="11267" max="11267" width="10.44140625" style="4" customWidth="1"/>
    <col min="11268" max="11268" width="11.88671875" style="4" customWidth="1"/>
    <col min="11269" max="11269" width="15" style="4" customWidth="1"/>
    <col min="11270" max="11270" width="11.88671875" style="4" customWidth="1"/>
    <col min="11271" max="11271" width="7.44140625" style="4" customWidth="1"/>
    <col min="11272" max="11520" width="9.109375" style="4"/>
    <col min="11521" max="11521" width="23.109375" style="4" customWidth="1"/>
    <col min="11522" max="11522" width="9.109375" style="4"/>
    <col min="11523" max="11523" width="10.44140625" style="4" customWidth="1"/>
    <col min="11524" max="11524" width="11.88671875" style="4" customWidth="1"/>
    <col min="11525" max="11525" width="15" style="4" customWidth="1"/>
    <col min="11526" max="11526" width="11.88671875" style="4" customWidth="1"/>
    <col min="11527" max="11527" width="7.44140625" style="4" customWidth="1"/>
    <col min="11528" max="11776" width="9.109375" style="4"/>
    <col min="11777" max="11777" width="23.109375" style="4" customWidth="1"/>
    <col min="11778" max="11778" width="9.109375" style="4"/>
    <col min="11779" max="11779" width="10.44140625" style="4" customWidth="1"/>
    <col min="11780" max="11780" width="11.88671875" style="4" customWidth="1"/>
    <col min="11781" max="11781" width="15" style="4" customWidth="1"/>
    <col min="11782" max="11782" width="11.88671875" style="4" customWidth="1"/>
    <col min="11783" max="11783" width="7.44140625" style="4" customWidth="1"/>
    <col min="11784" max="12032" width="9.109375" style="4"/>
    <col min="12033" max="12033" width="23.109375" style="4" customWidth="1"/>
    <col min="12034" max="12034" width="9.109375" style="4"/>
    <col min="12035" max="12035" width="10.44140625" style="4" customWidth="1"/>
    <col min="12036" max="12036" width="11.88671875" style="4" customWidth="1"/>
    <col min="12037" max="12037" width="15" style="4" customWidth="1"/>
    <col min="12038" max="12038" width="11.88671875" style="4" customWidth="1"/>
    <col min="12039" max="12039" width="7.44140625" style="4" customWidth="1"/>
    <col min="12040" max="12288" width="9.109375" style="4"/>
    <col min="12289" max="12289" width="23.109375" style="4" customWidth="1"/>
    <col min="12290" max="12290" width="9.109375" style="4"/>
    <col min="12291" max="12291" width="10.44140625" style="4" customWidth="1"/>
    <col min="12292" max="12292" width="11.88671875" style="4" customWidth="1"/>
    <col min="12293" max="12293" width="15" style="4" customWidth="1"/>
    <col min="12294" max="12294" width="11.88671875" style="4" customWidth="1"/>
    <col min="12295" max="12295" width="7.44140625" style="4" customWidth="1"/>
    <col min="12296" max="12544" width="9.109375" style="4"/>
    <col min="12545" max="12545" width="23.109375" style="4" customWidth="1"/>
    <col min="12546" max="12546" width="9.109375" style="4"/>
    <col min="12547" max="12547" width="10.44140625" style="4" customWidth="1"/>
    <col min="12548" max="12548" width="11.88671875" style="4" customWidth="1"/>
    <col min="12549" max="12549" width="15" style="4" customWidth="1"/>
    <col min="12550" max="12550" width="11.88671875" style="4" customWidth="1"/>
    <col min="12551" max="12551" width="7.44140625" style="4" customWidth="1"/>
    <col min="12552" max="12800" width="9.109375" style="4"/>
    <col min="12801" max="12801" width="23.109375" style="4" customWidth="1"/>
    <col min="12802" max="12802" width="9.109375" style="4"/>
    <col min="12803" max="12803" width="10.44140625" style="4" customWidth="1"/>
    <col min="12804" max="12804" width="11.88671875" style="4" customWidth="1"/>
    <col min="12805" max="12805" width="15" style="4" customWidth="1"/>
    <col min="12806" max="12806" width="11.88671875" style="4" customWidth="1"/>
    <col min="12807" max="12807" width="7.44140625" style="4" customWidth="1"/>
    <col min="12808" max="13056" width="9.109375" style="4"/>
    <col min="13057" max="13057" width="23.109375" style="4" customWidth="1"/>
    <col min="13058" max="13058" width="9.109375" style="4"/>
    <col min="13059" max="13059" width="10.44140625" style="4" customWidth="1"/>
    <col min="13060" max="13060" width="11.88671875" style="4" customWidth="1"/>
    <col min="13061" max="13061" width="15" style="4" customWidth="1"/>
    <col min="13062" max="13062" width="11.88671875" style="4" customWidth="1"/>
    <col min="13063" max="13063" width="7.44140625" style="4" customWidth="1"/>
    <col min="13064" max="13312" width="9.109375" style="4"/>
    <col min="13313" max="13313" width="23.109375" style="4" customWidth="1"/>
    <col min="13314" max="13314" width="9.109375" style="4"/>
    <col min="13315" max="13315" width="10.44140625" style="4" customWidth="1"/>
    <col min="13316" max="13316" width="11.88671875" style="4" customWidth="1"/>
    <col min="13317" max="13317" width="15" style="4" customWidth="1"/>
    <col min="13318" max="13318" width="11.88671875" style="4" customWidth="1"/>
    <col min="13319" max="13319" width="7.44140625" style="4" customWidth="1"/>
    <col min="13320" max="13568" width="9.109375" style="4"/>
    <col min="13569" max="13569" width="23.109375" style="4" customWidth="1"/>
    <col min="13570" max="13570" width="9.109375" style="4"/>
    <col min="13571" max="13571" width="10.44140625" style="4" customWidth="1"/>
    <col min="13572" max="13572" width="11.88671875" style="4" customWidth="1"/>
    <col min="13573" max="13573" width="15" style="4" customWidth="1"/>
    <col min="13574" max="13574" width="11.88671875" style="4" customWidth="1"/>
    <col min="13575" max="13575" width="7.44140625" style="4" customWidth="1"/>
    <col min="13576" max="13824" width="9.109375" style="4"/>
    <col min="13825" max="13825" width="23.109375" style="4" customWidth="1"/>
    <col min="13826" max="13826" width="9.109375" style="4"/>
    <col min="13827" max="13827" width="10.44140625" style="4" customWidth="1"/>
    <col min="13828" max="13828" width="11.88671875" style="4" customWidth="1"/>
    <col min="13829" max="13829" width="15" style="4" customWidth="1"/>
    <col min="13830" max="13830" width="11.88671875" style="4" customWidth="1"/>
    <col min="13831" max="13831" width="7.44140625" style="4" customWidth="1"/>
    <col min="13832" max="14080" width="9.109375" style="4"/>
    <col min="14081" max="14081" width="23.109375" style="4" customWidth="1"/>
    <col min="14082" max="14082" width="9.109375" style="4"/>
    <col min="14083" max="14083" width="10.44140625" style="4" customWidth="1"/>
    <col min="14084" max="14084" width="11.88671875" style="4" customWidth="1"/>
    <col min="14085" max="14085" width="15" style="4" customWidth="1"/>
    <col min="14086" max="14086" width="11.88671875" style="4" customWidth="1"/>
    <col min="14087" max="14087" width="7.44140625" style="4" customWidth="1"/>
    <col min="14088" max="14336" width="9.109375" style="4"/>
    <col min="14337" max="14337" width="23.109375" style="4" customWidth="1"/>
    <col min="14338" max="14338" width="9.109375" style="4"/>
    <col min="14339" max="14339" width="10.44140625" style="4" customWidth="1"/>
    <col min="14340" max="14340" width="11.88671875" style="4" customWidth="1"/>
    <col min="14341" max="14341" width="15" style="4" customWidth="1"/>
    <col min="14342" max="14342" width="11.88671875" style="4" customWidth="1"/>
    <col min="14343" max="14343" width="7.44140625" style="4" customWidth="1"/>
    <col min="14344" max="14592" width="9.109375" style="4"/>
    <col min="14593" max="14593" width="23.109375" style="4" customWidth="1"/>
    <col min="14594" max="14594" width="9.109375" style="4"/>
    <col min="14595" max="14595" width="10.44140625" style="4" customWidth="1"/>
    <col min="14596" max="14596" width="11.88671875" style="4" customWidth="1"/>
    <col min="14597" max="14597" width="15" style="4" customWidth="1"/>
    <col min="14598" max="14598" width="11.88671875" style="4" customWidth="1"/>
    <col min="14599" max="14599" width="7.44140625" style="4" customWidth="1"/>
    <col min="14600" max="14848" width="9.109375" style="4"/>
    <col min="14849" max="14849" width="23.109375" style="4" customWidth="1"/>
    <col min="14850" max="14850" width="9.109375" style="4"/>
    <col min="14851" max="14851" width="10.44140625" style="4" customWidth="1"/>
    <col min="14852" max="14852" width="11.88671875" style="4" customWidth="1"/>
    <col min="14853" max="14853" width="15" style="4" customWidth="1"/>
    <col min="14854" max="14854" width="11.88671875" style="4" customWidth="1"/>
    <col min="14855" max="14855" width="7.44140625" style="4" customWidth="1"/>
    <col min="14856" max="15104" width="9.109375" style="4"/>
    <col min="15105" max="15105" width="23.109375" style="4" customWidth="1"/>
    <col min="15106" max="15106" width="9.109375" style="4"/>
    <col min="15107" max="15107" width="10.44140625" style="4" customWidth="1"/>
    <col min="15108" max="15108" width="11.88671875" style="4" customWidth="1"/>
    <col min="15109" max="15109" width="15" style="4" customWidth="1"/>
    <col min="15110" max="15110" width="11.88671875" style="4" customWidth="1"/>
    <col min="15111" max="15111" width="7.44140625" style="4" customWidth="1"/>
    <col min="15112" max="15360" width="9.109375" style="4"/>
    <col min="15361" max="15361" width="23.109375" style="4" customWidth="1"/>
    <col min="15362" max="15362" width="9.109375" style="4"/>
    <col min="15363" max="15363" width="10.44140625" style="4" customWidth="1"/>
    <col min="15364" max="15364" width="11.88671875" style="4" customWidth="1"/>
    <col min="15365" max="15365" width="15" style="4" customWidth="1"/>
    <col min="15366" max="15366" width="11.88671875" style="4" customWidth="1"/>
    <col min="15367" max="15367" width="7.44140625" style="4" customWidth="1"/>
    <col min="15368" max="15616" width="9.109375" style="4"/>
    <col min="15617" max="15617" width="23.109375" style="4" customWidth="1"/>
    <col min="15618" max="15618" width="9.109375" style="4"/>
    <col min="15619" max="15619" width="10.44140625" style="4" customWidth="1"/>
    <col min="15620" max="15620" width="11.88671875" style="4" customWidth="1"/>
    <col min="15621" max="15621" width="15" style="4" customWidth="1"/>
    <col min="15622" max="15622" width="11.88671875" style="4" customWidth="1"/>
    <col min="15623" max="15623" width="7.44140625" style="4" customWidth="1"/>
    <col min="15624" max="15872" width="9.109375" style="4"/>
    <col min="15873" max="15873" width="23.109375" style="4" customWidth="1"/>
    <col min="15874" max="15874" width="9.109375" style="4"/>
    <col min="15875" max="15875" width="10.44140625" style="4" customWidth="1"/>
    <col min="15876" max="15876" width="11.88671875" style="4" customWidth="1"/>
    <col min="15877" max="15877" width="15" style="4" customWidth="1"/>
    <col min="15878" max="15878" width="11.88671875" style="4" customWidth="1"/>
    <col min="15879" max="15879" width="7.44140625" style="4" customWidth="1"/>
    <col min="15880" max="16128" width="9.109375" style="4"/>
    <col min="16129" max="16129" width="23.109375" style="4" customWidth="1"/>
    <col min="16130" max="16130" width="9.109375" style="4"/>
    <col min="16131" max="16131" width="10.44140625" style="4" customWidth="1"/>
    <col min="16132" max="16132" width="11.88671875" style="4" customWidth="1"/>
    <col min="16133" max="16133" width="15" style="4" customWidth="1"/>
    <col min="16134" max="16134" width="11.88671875" style="4" customWidth="1"/>
    <col min="16135" max="16135" width="7.44140625" style="4" customWidth="1"/>
    <col min="16136" max="16384" width="9.109375" style="4"/>
  </cols>
  <sheetData>
    <row r="1" spans="1:8" ht="12.75" customHeight="1">
      <c r="A1" s="6"/>
      <c r="B1" s="7"/>
      <c r="C1" s="7"/>
      <c r="D1" s="7"/>
      <c r="E1" s="8" t="s">
        <v>157</v>
      </c>
      <c r="F1" s="8"/>
      <c r="G1" s="8"/>
      <c r="H1" s="9"/>
    </row>
    <row r="2" spans="1:8" ht="16.05" customHeight="1">
      <c r="A2" s="10"/>
      <c r="B2" s="9"/>
      <c r="C2" s="9"/>
      <c r="D2" s="9"/>
      <c r="E2" s="8" t="s">
        <v>143</v>
      </c>
      <c r="F2" s="8"/>
      <c r="G2" s="8"/>
      <c r="H2" s="9"/>
    </row>
    <row r="3" spans="1:8" ht="16.05" customHeight="1">
      <c r="A3" s="9"/>
      <c r="B3" s="9"/>
      <c r="C3" s="9"/>
      <c r="D3" s="9"/>
      <c r="E3" s="8" t="s">
        <v>158</v>
      </c>
      <c r="F3" s="8"/>
      <c r="G3" s="8"/>
      <c r="H3" s="9"/>
    </row>
    <row r="4" spans="1:8" ht="16.05" customHeight="1">
      <c r="A4" s="9"/>
      <c r="B4" s="9"/>
      <c r="C4" s="9"/>
      <c r="D4" s="9"/>
      <c r="E4" s="8" t="s">
        <v>159</v>
      </c>
      <c r="F4" s="8"/>
      <c r="G4" s="8"/>
      <c r="H4" s="9"/>
    </row>
    <row r="5" spans="1:8" ht="16.05" customHeight="1">
      <c r="A5" s="9"/>
      <c r="B5" s="9"/>
      <c r="C5" s="9"/>
      <c r="D5" s="9"/>
      <c r="E5" s="8" t="s">
        <v>160</v>
      </c>
      <c r="F5" s="8"/>
      <c r="G5" s="8"/>
      <c r="H5" s="9"/>
    </row>
    <row r="6" spans="1:8" ht="16.05" customHeight="1">
      <c r="A6" s="9"/>
      <c r="B6" s="9"/>
      <c r="C6" s="9"/>
      <c r="D6" s="9"/>
      <c r="E6" s="69" t="s">
        <v>161</v>
      </c>
      <c r="F6" s="70"/>
      <c r="G6" s="8"/>
      <c r="H6" s="9"/>
    </row>
    <row r="7" spans="1:8" ht="12.75" customHeight="1">
      <c r="A7" s="9"/>
      <c r="B7" s="9"/>
      <c r="C7" s="9"/>
      <c r="D7" s="9"/>
      <c r="E7" s="8"/>
      <c r="F7" s="8"/>
      <c r="G7" s="8"/>
      <c r="H7" s="8"/>
    </row>
    <row r="8" spans="1:8" ht="12.75" customHeight="1">
      <c r="A8" s="6"/>
      <c r="B8" s="9"/>
      <c r="C8" s="9"/>
      <c r="D8" s="9"/>
      <c r="E8" s="9"/>
      <c r="F8" s="11"/>
      <c r="G8" s="9"/>
      <c r="H8" s="9"/>
    </row>
    <row r="9" spans="1:8" ht="12.75" customHeight="1">
      <c r="A9" s="6"/>
      <c r="B9" s="9"/>
      <c r="C9" s="9"/>
      <c r="D9" s="9"/>
      <c r="E9" s="8"/>
      <c r="F9" s="8"/>
      <c r="G9" s="12" t="s">
        <v>151</v>
      </c>
      <c r="H9" s="6"/>
    </row>
    <row r="10" spans="1:8" ht="12.75" customHeight="1">
      <c r="A10" s="6"/>
      <c r="B10" s="9"/>
      <c r="C10" s="9"/>
      <c r="D10" s="9"/>
      <c r="E10" s="8"/>
      <c r="F10" s="8" t="s">
        <v>174</v>
      </c>
      <c r="G10" s="12"/>
      <c r="H10" s="6"/>
    </row>
    <row r="11" spans="1:8" ht="16.5" customHeight="1">
      <c r="A11" s="13" t="s">
        <v>136</v>
      </c>
      <c r="B11" s="64" t="s">
        <v>185</v>
      </c>
      <c r="C11" s="65"/>
      <c r="D11" s="65"/>
      <c r="E11" s="65"/>
      <c r="F11" s="14" t="s">
        <v>145</v>
      </c>
      <c r="G11" s="12">
        <v>32275620</v>
      </c>
      <c r="H11" s="6"/>
    </row>
    <row r="12" spans="1:8" ht="16.5" customHeight="1">
      <c r="A12" s="15" t="s">
        <v>193</v>
      </c>
      <c r="B12" s="71" t="s">
        <v>186</v>
      </c>
      <c r="C12" s="72"/>
      <c r="D12" s="72"/>
      <c r="E12" s="72"/>
      <c r="F12" s="16" t="s">
        <v>132</v>
      </c>
      <c r="G12" s="12">
        <v>1009</v>
      </c>
      <c r="H12" s="6"/>
    </row>
    <row r="13" spans="1:8" ht="16.5" customHeight="1">
      <c r="A13" s="13" t="s">
        <v>138</v>
      </c>
      <c r="B13" s="64" t="s">
        <v>187</v>
      </c>
      <c r="C13" s="65"/>
      <c r="D13" s="65"/>
      <c r="E13" s="65"/>
      <c r="F13" s="14" t="s">
        <v>131</v>
      </c>
      <c r="G13" s="17">
        <v>9024</v>
      </c>
      <c r="H13" s="6"/>
    </row>
    <row r="14" spans="1:8" ht="16.5" customHeight="1">
      <c r="A14" s="13" t="s">
        <v>137</v>
      </c>
      <c r="B14" s="64" t="s">
        <v>189</v>
      </c>
      <c r="C14" s="65"/>
      <c r="D14" s="65"/>
      <c r="E14" s="65"/>
      <c r="F14" s="14" t="s">
        <v>156</v>
      </c>
      <c r="G14" s="17" t="s">
        <v>188</v>
      </c>
      <c r="H14" s="6"/>
    </row>
    <row r="15" spans="1:8" ht="16.5" customHeight="1">
      <c r="A15" s="16" t="s">
        <v>133</v>
      </c>
      <c r="B15" s="71" t="s">
        <v>190</v>
      </c>
      <c r="C15" s="72"/>
      <c r="D15" s="72"/>
      <c r="E15" s="72"/>
      <c r="F15" s="16"/>
      <c r="G15" s="16"/>
      <c r="H15" s="6"/>
    </row>
    <row r="16" spans="1:8" ht="16.5" customHeight="1">
      <c r="A16" s="13" t="s">
        <v>134</v>
      </c>
      <c r="B16" s="64">
        <v>741261</v>
      </c>
      <c r="C16" s="65"/>
      <c r="D16" s="65"/>
      <c r="E16" s="65"/>
      <c r="F16" s="14"/>
      <c r="G16" s="14"/>
      <c r="H16" s="6"/>
    </row>
    <row r="17" spans="1:11" ht="16.5" customHeight="1">
      <c r="A17" s="14" t="s">
        <v>135</v>
      </c>
      <c r="B17" s="64" t="s">
        <v>191</v>
      </c>
      <c r="C17" s="65"/>
      <c r="D17" s="65"/>
      <c r="E17" s="65"/>
      <c r="F17" s="14"/>
      <c r="G17" s="14"/>
      <c r="H17" s="6"/>
    </row>
    <row r="18" spans="1:11" ht="12.75" customHeight="1">
      <c r="A18" s="8"/>
      <c r="B18" s="6"/>
      <c r="C18" s="6"/>
      <c r="D18" s="6"/>
      <c r="E18" s="6"/>
      <c r="F18" s="6"/>
      <c r="G18" s="6"/>
      <c r="H18" s="6"/>
    </row>
    <row r="19" spans="1:11" ht="12.75" customHeight="1">
      <c r="A19" s="66" t="s">
        <v>162</v>
      </c>
      <c r="B19" s="66"/>
      <c r="C19" s="66"/>
      <c r="D19" s="66"/>
      <c r="E19" s="66"/>
      <c r="F19" s="66"/>
      <c r="G19" s="66"/>
      <c r="H19" s="66"/>
    </row>
    <row r="20" spans="1:11" ht="12.75" customHeight="1">
      <c r="A20" s="67" t="s">
        <v>195</v>
      </c>
      <c r="B20" s="66"/>
      <c r="C20" s="66"/>
      <c r="D20" s="66"/>
      <c r="E20" s="66"/>
      <c r="F20" s="66"/>
      <c r="G20" s="66"/>
      <c r="H20" s="66"/>
    </row>
    <row r="21" spans="1:11" ht="12.75" customHeight="1">
      <c r="A21" s="68" t="s">
        <v>149</v>
      </c>
      <c r="B21" s="68"/>
      <c r="C21" s="68"/>
      <c r="D21" s="68"/>
      <c r="E21" s="68"/>
      <c r="F21" s="68"/>
      <c r="G21" s="68"/>
      <c r="H21" s="68"/>
    </row>
    <row r="22" spans="1:11" ht="12.75" customHeight="1">
      <c r="A22" s="18"/>
      <c r="B22" s="18"/>
      <c r="C22" s="18"/>
      <c r="D22" s="18"/>
      <c r="E22" s="18"/>
      <c r="F22" s="18"/>
      <c r="G22" s="18"/>
      <c r="H22" s="18"/>
    </row>
    <row r="23" spans="1:11" ht="12.75" customHeight="1">
      <c r="A23" s="66" t="s">
        <v>147</v>
      </c>
      <c r="B23" s="66"/>
      <c r="C23" s="66"/>
      <c r="D23" s="66"/>
      <c r="E23" s="66"/>
      <c r="F23" s="66"/>
      <c r="G23" s="66"/>
      <c r="H23" s="66"/>
    </row>
    <row r="24" spans="1:11" ht="12.75" customHeight="1">
      <c r="A24" s="6" t="s">
        <v>163</v>
      </c>
      <c r="B24" s="19"/>
      <c r="C24" s="19"/>
      <c r="D24" s="19"/>
      <c r="E24" s="19"/>
      <c r="F24" s="19"/>
      <c r="G24" s="19"/>
      <c r="H24" s="19"/>
    </row>
    <row r="25" spans="1:11" ht="27" customHeight="1">
      <c r="A25" s="57" t="s">
        <v>164</v>
      </c>
      <c r="B25" s="58"/>
      <c r="C25" s="20" t="s">
        <v>130</v>
      </c>
      <c r="D25" s="20" t="s">
        <v>150</v>
      </c>
      <c r="E25" s="20" t="s">
        <v>148</v>
      </c>
      <c r="F25" s="20" t="s">
        <v>152</v>
      </c>
      <c r="G25" s="20" t="s">
        <v>153</v>
      </c>
      <c r="H25" s="6"/>
      <c r="I25" s="1"/>
    </row>
    <row r="26" spans="1:11" ht="12.75" customHeight="1">
      <c r="A26" s="57">
        <v>1</v>
      </c>
      <c r="B26" s="58"/>
      <c r="C26" s="20">
        <v>2</v>
      </c>
      <c r="D26" s="12">
        <v>3</v>
      </c>
      <c r="E26" s="20">
        <v>4</v>
      </c>
      <c r="F26" s="12">
        <v>5</v>
      </c>
      <c r="G26" s="20">
        <v>6</v>
      </c>
      <c r="H26" s="6"/>
      <c r="I26" s="1"/>
    </row>
    <row r="27" spans="1:11" ht="27.75" customHeight="1">
      <c r="A27" s="59" t="s">
        <v>59</v>
      </c>
      <c r="B27" s="60"/>
      <c r="C27" s="60"/>
      <c r="D27" s="60"/>
      <c r="E27" s="60"/>
      <c r="F27" s="60"/>
      <c r="G27" s="61"/>
      <c r="H27" s="21"/>
    </row>
    <row r="28" spans="1:11" ht="24" customHeight="1">
      <c r="A28" s="62" t="s">
        <v>165</v>
      </c>
      <c r="B28" s="63"/>
      <c r="C28" s="20"/>
      <c r="D28" s="22"/>
      <c r="E28" s="22"/>
      <c r="F28" s="22"/>
      <c r="G28" s="23"/>
      <c r="H28" s="24"/>
      <c r="I28" s="2"/>
    </row>
    <row r="29" spans="1:11" ht="30" customHeight="1">
      <c r="A29" s="45" t="s">
        <v>113</v>
      </c>
      <c r="B29" s="46"/>
      <c r="C29" s="25" t="s">
        <v>169</v>
      </c>
      <c r="D29" s="31">
        <v>457.2</v>
      </c>
      <c r="E29" s="31">
        <v>1022.4</v>
      </c>
      <c r="F29" s="31">
        <f>E29-D29</f>
        <v>565.20000000000005</v>
      </c>
      <c r="G29" s="27">
        <f>E29/D29</f>
        <v>2.2362204724409449</v>
      </c>
      <c r="H29" s="28"/>
      <c r="K29" s="39"/>
    </row>
    <row r="30" spans="1:11" ht="21" customHeight="1">
      <c r="A30" s="45" t="s">
        <v>166</v>
      </c>
      <c r="B30" s="46"/>
      <c r="C30" s="25" t="s">
        <v>170</v>
      </c>
      <c r="D30" s="31"/>
      <c r="E30" s="31"/>
      <c r="F30" s="31"/>
      <c r="G30" s="27"/>
      <c r="H30" s="28"/>
    </row>
    <row r="31" spans="1:11" ht="15.45" customHeight="1">
      <c r="A31" s="45" t="s">
        <v>167</v>
      </c>
      <c r="B31" s="46"/>
      <c r="C31" s="25" t="s">
        <v>171</v>
      </c>
      <c r="D31" s="31">
        <v>76.2</v>
      </c>
      <c r="E31" s="31">
        <v>146.1</v>
      </c>
      <c r="F31" s="31">
        <f t="shared" ref="F31:F69" si="0">E31-D31</f>
        <v>69.899999999999991</v>
      </c>
      <c r="G31" s="27">
        <f t="shared" ref="G31:G69" si="1">E31/D31</f>
        <v>1.9173228346456692</v>
      </c>
      <c r="H31" s="28"/>
    </row>
    <row r="32" spans="1:11" ht="15.45" customHeight="1">
      <c r="A32" s="45" t="s">
        <v>168</v>
      </c>
      <c r="B32" s="46"/>
      <c r="C32" s="25" t="s">
        <v>172</v>
      </c>
      <c r="D32" s="31"/>
      <c r="E32" s="31"/>
      <c r="F32" s="31"/>
      <c r="G32" s="27"/>
      <c r="H32" s="28"/>
    </row>
    <row r="33" spans="1:8" ht="37.5" customHeight="1">
      <c r="A33" s="53" t="s">
        <v>111</v>
      </c>
      <c r="B33" s="54"/>
      <c r="C33" s="29" t="s">
        <v>173</v>
      </c>
      <c r="D33" s="42">
        <f>D29-D31</f>
        <v>381</v>
      </c>
      <c r="E33" s="42">
        <f>E29-E31</f>
        <v>876.3</v>
      </c>
      <c r="F33" s="31">
        <f t="shared" si="0"/>
        <v>495.29999999999995</v>
      </c>
      <c r="G33" s="27">
        <f t="shared" si="1"/>
        <v>2.2999999999999998</v>
      </c>
      <c r="H33" s="28"/>
    </row>
    <row r="34" spans="1:8" ht="15.45" customHeight="1">
      <c r="A34" s="45" t="s">
        <v>175</v>
      </c>
      <c r="B34" s="46"/>
      <c r="C34" s="25" t="s">
        <v>26</v>
      </c>
      <c r="D34" s="31">
        <v>4697.2</v>
      </c>
      <c r="E34" s="41">
        <v>4540</v>
      </c>
      <c r="F34" s="31">
        <f t="shared" si="0"/>
        <v>-157.19999999999982</v>
      </c>
      <c r="G34" s="27">
        <f t="shared" si="1"/>
        <v>0.96653325385335953</v>
      </c>
      <c r="H34" s="28"/>
    </row>
    <row r="35" spans="1:8" ht="15.45" customHeight="1">
      <c r="A35" s="45" t="s">
        <v>112</v>
      </c>
      <c r="B35" s="46"/>
      <c r="C35" s="25"/>
      <c r="D35" s="31"/>
      <c r="E35" s="31"/>
      <c r="F35" s="31"/>
      <c r="G35" s="27"/>
      <c r="H35" s="28"/>
    </row>
    <row r="36" spans="1:8" ht="21" customHeight="1">
      <c r="A36" s="45" t="s">
        <v>176</v>
      </c>
      <c r="B36" s="46"/>
      <c r="C36" s="25" t="s">
        <v>27</v>
      </c>
      <c r="D36" s="26"/>
      <c r="E36" s="26"/>
      <c r="F36" s="26"/>
      <c r="G36" s="27"/>
      <c r="H36" s="28"/>
    </row>
    <row r="37" spans="1:8" ht="15.45" customHeight="1">
      <c r="A37" s="45" t="s">
        <v>177</v>
      </c>
      <c r="B37" s="46"/>
      <c r="C37" s="25" t="s">
        <v>28</v>
      </c>
      <c r="D37" s="26"/>
      <c r="E37" s="26"/>
      <c r="F37" s="26"/>
      <c r="G37" s="27"/>
      <c r="H37" s="28"/>
    </row>
    <row r="38" spans="1:8" ht="33.6" customHeight="1">
      <c r="A38" s="45" t="s">
        <v>178</v>
      </c>
      <c r="B38" s="46"/>
      <c r="C38" s="25" t="s">
        <v>29</v>
      </c>
      <c r="D38" s="26"/>
      <c r="E38" s="26"/>
      <c r="F38" s="26"/>
      <c r="G38" s="27"/>
      <c r="H38" s="28"/>
    </row>
    <row r="39" spans="1:8" ht="16.5" customHeight="1">
      <c r="A39" s="45" t="s">
        <v>0</v>
      </c>
      <c r="B39" s="46"/>
      <c r="C39" s="25" t="s">
        <v>30</v>
      </c>
      <c r="D39" s="26"/>
      <c r="E39" s="26"/>
      <c r="F39" s="26"/>
      <c r="G39" s="27"/>
      <c r="H39" s="28"/>
    </row>
    <row r="40" spans="1:8" ht="16.5" customHeight="1">
      <c r="A40" s="45" t="s">
        <v>1</v>
      </c>
      <c r="B40" s="46"/>
      <c r="C40" s="25" t="s">
        <v>31</v>
      </c>
      <c r="D40" s="26"/>
      <c r="E40" s="26"/>
      <c r="F40" s="26"/>
      <c r="G40" s="27"/>
      <c r="H40" s="28"/>
    </row>
    <row r="41" spans="1:8" ht="16.5" customHeight="1">
      <c r="A41" s="45" t="s">
        <v>114</v>
      </c>
      <c r="B41" s="46"/>
      <c r="C41" s="25" t="s">
        <v>32</v>
      </c>
      <c r="D41" s="31">
        <v>177.6</v>
      </c>
      <c r="E41" s="41">
        <v>163.1</v>
      </c>
      <c r="F41" s="31">
        <f t="shared" si="0"/>
        <v>-14.5</v>
      </c>
      <c r="G41" s="27">
        <f t="shared" si="1"/>
        <v>0.91835585585585588</v>
      </c>
      <c r="H41" s="28"/>
    </row>
    <row r="42" spans="1:8" ht="16.5" customHeight="1">
      <c r="A42" s="45" t="s">
        <v>142</v>
      </c>
      <c r="B42" s="46"/>
      <c r="C42" s="25"/>
      <c r="D42" s="31"/>
      <c r="E42" s="31"/>
      <c r="F42" s="31"/>
      <c r="G42" s="27"/>
      <c r="H42" s="28"/>
    </row>
    <row r="43" spans="1:8" ht="16.5" customHeight="1">
      <c r="A43" s="45" t="s">
        <v>179</v>
      </c>
      <c r="B43" s="46"/>
      <c r="C43" s="25" t="s">
        <v>33</v>
      </c>
      <c r="D43" s="31"/>
      <c r="E43" s="31"/>
      <c r="F43" s="31"/>
      <c r="G43" s="27"/>
      <c r="H43" s="28"/>
    </row>
    <row r="44" spans="1:8" ht="18" customHeight="1">
      <c r="A44" s="45" t="s">
        <v>115</v>
      </c>
      <c r="B44" s="46"/>
      <c r="C44" s="25" t="s">
        <v>34</v>
      </c>
      <c r="D44" s="31">
        <v>177.6</v>
      </c>
      <c r="E44" s="31">
        <v>163.1</v>
      </c>
      <c r="F44" s="31">
        <f t="shared" si="0"/>
        <v>-14.5</v>
      </c>
      <c r="G44" s="27">
        <f t="shared" si="1"/>
        <v>0.91835585585585588</v>
      </c>
      <c r="H44" s="28"/>
    </row>
    <row r="45" spans="1:8" ht="16.5" customHeight="1">
      <c r="A45" s="53" t="s">
        <v>21</v>
      </c>
      <c r="B45" s="54"/>
      <c r="C45" s="29" t="s">
        <v>35</v>
      </c>
      <c r="D45" s="42">
        <f>D33+D34+D41</f>
        <v>5255.8</v>
      </c>
      <c r="E45" s="43">
        <f>E33+E34+E41</f>
        <v>5579.4000000000005</v>
      </c>
      <c r="F45" s="31">
        <f t="shared" si="0"/>
        <v>323.60000000000036</v>
      </c>
      <c r="G45" s="27">
        <f t="shared" si="1"/>
        <v>1.0615700749648009</v>
      </c>
      <c r="H45" s="28"/>
    </row>
    <row r="46" spans="1:8" ht="25.5" customHeight="1">
      <c r="A46" s="53" t="s">
        <v>116</v>
      </c>
      <c r="B46" s="54"/>
      <c r="C46" s="29"/>
      <c r="D46" s="31"/>
      <c r="E46" s="41"/>
      <c r="F46" s="31"/>
      <c r="G46" s="27"/>
      <c r="H46" s="28"/>
    </row>
    <row r="47" spans="1:8" ht="30.6" customHeight="1">
      <c r="A47" s="45" t="s">
        <v>117</v>
      </c>
      <c r="B47" s="46"/>
      <c r="C47" s="25" t="s">
        <v>36</v>
      </c>
      <c r="D47" s="31">
        <v>2969.8</v>
      </c>
      <c r="E47" s="41">
        <v>740.4</v>
      </c>
      <c r="F47" s="31">
        <f t="shared" si="0"/>
        <v>-2229.4</v>
      </c>
      <c r="G47" s="27">
        <f t="shared" si="1"/>
        <v>0.24930971782611622</v>
      </c>
      <c r="H47" s="28"/>
    </row>
    <row r="48" spans="1:8" ht="16.5" customHeight="1">
      <c r="A48" s="45" t="s">
        <v>129</v>
      </c>
      <c r="B48" s="46"/>
      <c r="C48" s="25" t="s">
        <v>37</v>
      </c>
      <c r="D48" s="31">
        <v>2196</v>
      </c>
      <c r="E48" s="41">
        <v>1410.2</v>
      </c>
      <c r="F48" s="31">
        <f t="shared" si="0"/>
        <v>-785.8</v>
      </c>
      <c r="G48" s="27">
        <f t="shared" si="1"/>
        <v>0.64216757741347907</v>
      </c>
      <c r="H48" s="28"/>
    </row>
    <row r="49" spans="1:8" ht="16.5" customHeight="1">
      <c r="A49" s="45" t="s">
        <v>146</v>
      </c>
      <c r="B49" s="46"/>
      <c r="C49" s="25" t="s">
        <v>38</v>
      </c>
      <c r="D49" s="31"/>
      <c r="E49" s="41"/>
      <c r="F49" s="31"/>
      <c r="G49" s="27"/>
      <c r="H49" s="28"/>
    </row>
    <row r="50" spans="1:8" ht="16.5" customHeight="1">
      <c r="A50" s="45" t="s">
        <v>140</v>
      </c>
      <c r="B50" s="46"/>
      <c r="C50" s="25" t="s">
        <v>39</v>
      </c>
      <c r="D50" s="31"/>
      <c r="E50" s="41">
        <v>3385.6</v>
      </c>
      <c r="F50" s="31">
        <f t="shared" si="0"/>
        <v>3385.6</v>
      </c>
      <c r="G50" s="27"/>
      <c r="H50" s="28"/>
    </row>
    <row r="51" spans="1:8" ht="16.5" customHeight="1">
      <c r="A51" s="45" t="s">
        <v>118</v>
      </c>
      <c r="B51" s="46"/>
      <c r="C51" s="25" t="s">
        <v>40</v>
      </c>
      <c r="D51" s="31"/>
      <c r="E51" s="31"/>
      <c r="F51" s="31"/>
      <c r="G51" s="27"/>
      <c r="H51" s="28"/>
    </row>
    <row r="52" spans="1:8" ht="16.5" customHeight="1">
      <c r="A52" s="45" t="s">
        <v>119</v>
      </c>
      <c r="B52" s="46"/>
      <c r="C52" s="25" t="s">
        <v>41</v>
      </c>
      <c r="D52" s="31"/>
      <c r="E52" s="31"/>
      <c r="F52" s="31"/>
      <c r="G52" s="27"/>
      <c r="H52" s="28"/>
    </row>
    <row r="53" spans="1:8" ht="16.5" customHeight="1">
      <c r="A53" s="45" t="s">
        <v>120</v>
      </c>
      <c r="B53" s="46"/>
      <c r="C53" s="25" t="s">
        <v>42</v>
      </c>
      <c r="D53" s="31"/>
      <c r="E53" s="31"/>
      <c r="F53" s="31"/>
      <c r="G53" s="27"/>
      <c r="H53" s="28"/>
    </row>
    <row r="54" spans="1:8" ht="15.6">
      <c r="A54" s="53" t="s">
        <v>121</v>
      </c>
      <c r="B54" s="54"/>
      <c r="C54" s="29" t="s">
        <v>43</v>
      </c>
      <c r="D54" s="42">
        <f>SUM(D47:D53)</f>
        <v>5165.8</v>
      </c>
      <c r="E54" s="42">
        <f>SUM(E47:E53)</f>
        <v>5536.2</v>
      </c>
      <c r="F54" s="31">
        <f t="shared" si="0"/>
        <v>370.39999999999964</v>
      </c>
      <c r="G54" s="27">
        <f t="shared" si="1"/>
        <v>1.071702350071625</v>
      </c>
      <c r="H54" s="28"/>
    </row>
    <row r="55" spans="1:8" ht="28.5" customHeight="1">
      <c r="A55" s="53" t="s">
        <v>122</v>
      </c>
      <c r="B55" s="54"/>
      <c r="C55" s="29"/>
      <c r="D55" s="26"/>
      <c r="E55" s="26"/>
      <c r="F55" s="26"/>
      <c r="G55" s="27"/>
      <c r="H55" s="28"/>
    </row>
    <row r="56" spans="1:8" ht="15.6">
      <c r="A56" s="45" t="s">
        <v>123</v>
      </c>
      <c r="B56" s="46"/>
      <c r="C56" s="25" t="s">
        <v>44</v>
      </c>
      <c r="D56" s="40">
        <f>D45-D47</f>
        <v>2286</v>
      </c>
      <c r="E56" s="40">
        <f>E33-E47</f>
        <v>135.89999999999998</v>
      </c>
      <c r="F56" s="40">
        <f t="shared" si="0"/>
        <v>-2150.1</v>
      </c>
      <c r="G56" s="27">
        <f t="shared" si="1"/>
        <v>5.9448818897637784E-2</v>
      </c>
      <c r="H56" s="28"/>
    </row>
    <row r="57" spans="1:8" ht="15.6">
      <c r="A57" s="45" t="s">
        <v>124</v>
      </c>
      <c r="B57" s="46"/>
      <c r="C57" s="25" t="s">
        <v>45</v>
      </c>
      <c r="D57" s="40">
        <f>D56</f>
        <v>2286</v>
      </c>
      <c r="E57" s="40">
        <f>E56</f>
        <v>135.89999999999998</v>
      </c>
      <c r="F57" s="40">
        <f t="shared" si="0"/>
        <v>-2150.1</v>
      </c>
      <c r="G57" s="27">
        <f t="shared" si="1"/>
        <v>5.9448818897637784E-2</v>
      </c>
      <c r="H57" s="28"/>
    </row>
    <row r="58" spans="1:8" ht="15.6">
      <c r="A58" s="45" t="s">
        <v>139</v>
      </c>
      <c r="B58" s="46"/>
      <c r="C58" s="25" t="s">
        <v>46</v>
      </c>
      <c r="D58" s="40"/>
      <c r="E58" s="40"/>
      <c r="F58" s="40"/>
      <c r="G58" s="27"/>
      <c r="H58" s="28"/>
    </row>
    <row r="59" spans="1:8" ht="30.6" customHeight="1">
      <c r="A59" s="45" t="s">
        <v>125</v>
      </c>
      <c r="B59" s="46"/>
      <c r="C59" s="25" t="s">
        <v>47</v>
      </c>
      <c r="D59" s="40">
        <f>D56-D48</f>
        <v>90</v>
      </c>
      <c r="E59" s="40">
        <f>E56+E34-E48-E50</f>
        <v>-119.90000000000009</v>
      </c>
      <c r="F59" s="40">
        <f t="shared" si="0"/>
        <v>-209.90000000000009</v>
      </c>
      <c r="G59" s="27">
        <f t="shared" si="1"/>
        <v>-1.3322222222222233</v>
      </c>
      <c r="H59" s="28"/>
    </row>
    <row r="60" spans="1:8" ht="15.6">
      <c r="A60" s="45" t="s">
        <v>127</v>
      </c>
      <c r="B60" s="46"/>
      <c r="C60" s="25" t="s">
        <v>48</v>
      </c>
      <c r="D60" s="40">
        <f>D59</f>
        <v>90</v>
      </c>
      <c r="E60" s="40">
        <f>E59</f>
        <v>-119.90000000000009</v>
      </c>
      <c r="F60" s="40">
        <f t="shared" si="0"/>
        <v>-209.90000000000009</v>
      </c>
      <c r="G60" s="27">
        <f t="shared" si="1"/>
        <v>-1.3322222222222233</v>
      </c>
      <c r="H60" s="28"/>
    </row>
    <row r="61" spans="1:8" ht="15.6">
      <c r="A61" s="45" t="s">
        <v>128</v>
      </c>
      <c r="B61" s="46"/>
      <c r="C61" s="25" t="s">
        <v>49</v>
      </c>
      <c r="D61" s="40"/>
      <c r="E61" s="40"/>
      <c r="F61" s="40"/>
      <c r="G61" s="27"/>
      <c r="H61" s="28"/>
    </row>
    <row r="62" spans="1:8" ht="31.8" customHeight="1">
      <c r="A62" s="45" t="s">
        <v>126</v>
      </c>
      <c r="B62" s="46"/>
      <c r="C62" s="25" t="s">
        <v>50</v>
      </c>
      <c r="D62" s="40">
        <f>D59</f>
        <v>90</v>
      </c>
      <c r="E62" s="40">
        <f>E59+E39+E40+E41-E51-E52</f>
        <v>43.199999999999903</v>
      </c>
      <c r="F62" s="40">
        <f t="shared" si="0"/>
        <v>-46.800000000000097</v>
      </c>
      <c r="G62" s="27">
        <f t="shared" si="1"/>
        <v>0.47999999999999893</v>
      </c>
      <c r="H62" s="28"/>
    </row>
    <row r="63" spans="1:8" ht="15.6">
      <c r="A63" s="45" t="s">
        <v>124</v>
      </c>
      <c r="B63" s="46"/>
      <c r="C63" s="25" t="s">
        <v>51</v>
      </c>
      <c r="D63" s="40">
        <f>D62</f>
        <v>90</v>
      </c>
      <c r="E63" s="40">
        <f>E62</f>
        <v>43.199999999999903</v>
      </c>
      <c r="F63" s="40">
        <f t="shared" si="0"/>
        <v>-46.800000000000097</v>
      </c>
      <c r="G63" s="27">
        <f t="shared" si="1"/>
        <v>0.47999999999999893</v>
      </c>
      <c r="H63" s="28"/>
    </row>
    <row r="64" spans="1:8" ht="15.6">
      <c r="A64" s="45" t="s">
        <v>139</v>
      </c>
      <c r="B64" s="46"/>
      <c r="C64" s="25" t="s">
        <v>52</v>
      </c>
      <c r="D64" s="40"/>
      <c r="E64" s="40"/>
      <c r="F64" s="40"/>
      <c r="G64" s="27"/>
      <c r="H64" s="28"/>
    </row>
    <row r="65" spans="1:8" ht="34.799999999999997" customHeight="1">
      <c r="A65" s="45" t="s">
        <v>53</v>
      </c>
      <c r="B65" s="46"/>
      <c r="C65" s="25" t="s">
        <v>54</v>
      </c>
      <c r="D65" s="40">
        <v>16.2</v>
      </c>
      <c r="E65" s="40">
        <f>E63*0.18</f>
        <v>7.775999999999982</v>
      </c>
      <c r="F65" s="40">
        <f t="shared" si="0"/>
        <v>-8.4240000000000173</v>
      </c>
      <c r="G65" s="27">
        <f t="shared" si="1"/>
        <v>0.47999999999999893</v>
      </c>
      <c r="H65" s="28"/>
    </row>
    <row r="66" spans="1:8" ht="15.6">
      <c r="A66" s="45" t="s">
        <v>180</v>
      </c>
      <c r="B66" s="46"/>
      <c r="C66" s="25" t="s">
        <v>55</v>
      </c>
      <c r="D66" s="40">
        <f>D67</f>
        <v>73.8</v>
      </c>
      <c r="E66" s="40">
        <f>E67</f>
        <v>35.423999999999921</v>
      </c>
      <c r="F66" s="40">
        <f t="shared" si="0"/>
        <v>-38.376000000000076</v>
      </c>
      <c r="G66" s="27">
        <f t="shared" si="1"/>
        <v>0.47999999999999893</v>
      </c>
      <c r="H66" s="28"/>
    </row>
    <row r="67" spans="1:8" ht="15.6">
      <c r="A67" s="45" t="s">
        <v>127</v>
      </c>
      <c r="B67" s="46"/>
      <c r="C67" s="25" t="s">
        <v>56</v>
      </c>
      <c r="D67" s="40">
        <f>D63-D65</f>
        <v>73.8</v>
      </c>
      <c r="E67" s="40">
        <f>E63-E65</f>
        <v>35.423999999999921</v>
      </c>
      <c r="F67" s="40">
        <f t="shared" si="0"/>
        <v>-38.376000000000076</v>
      </c>
      <c r="G67" s="27">
        <f t="shared" si="1"/>
        <v>0.47999999999999893</v>
      </c>
      <c r="H67" s="28"/>
    </row>
    <row r="68" spans="1:8" ht="15.6">
      <c r="A68" s="45" t="s">
        <v>128</v>
      </c>
      <c r="B68" s="46"/>
      <c r="C68" s="25" t="s">
        <v>57</v>
      </c>
      <c r="D68" s="40"/>
      <c r="E68" s="40"/>
      <c r="F68" s="40"/>
      <c r="G68" s="27"/>
      <c r="H68" s="28"/>
    </row>
    <row r="69" spans="1:8" ht="37.799999999999997" customHeight="1">
      <c r="A69" s="45" t="s">
        <v>2</v>
      </c>
      <c r="B69" s="46"/>
      <c r="C69" s="25" t="s">
        <v>58</v>
      </c>
      <c r="D69" s="31">
        <v>7.4</v>
      </c>
      <c r="E69" s="31">
        <f>E66*10%</f>
        <v>3.5423999999999922</v>
      </c>
      <c r="F69" s="31">
        <f t="shared" si="0"/>
        <v>-3.8576000000000081</v>
      </c>
      <c r="G69" s="27">
        <f t="shared" si="1"/>
        <v>0.47870270270270165</v>
      </c>
      <c r="H69" s="28"/>
    </row>
    <row r="70" spans="1:8" ht="24.75" customHeight="1">
      <c r="A70" s="47" t="s">
        <v>60</v>
      </c>
      <c r="B70" s="56"/>
      <c r="C70" s="56"/>
      <c r="D70" s="56"/>
      <c r="E70" s="56"/>
      <c r="F70" s="56"/>
      <c r="G70" s="55"/>
      <c r="H70" s="21"/>
    </row>
    <row r="71" spans="1:8" ht="16.5" customHeight="1">
      <c r="A71" s="45" t="s">
        <v>3</v>
      </c>
      <c r="B71" s="46"/>
      <c r="C71" s="25" t="s">
        <v>61</v>
      </c>
      <c r="D71" s="31">
        <v>1142.0999999999999</v>
      </c>
      <c r="E71" s="41">
        <v>1379.2</v>
      </c>
      <c r="F71" s="31">
        <f>E71-D71</f>
        <v>237.10000000000014</v>
      </c>
      <c r="G71" s="27">
        <f>E71/D71</f>
        <v>1.207600035023203</v>
      </c>
      <c r="H71" s="28"/>
    </row>
    <row r="72" spans="1:8" ht="16.5" customHeight="1">
      <c r="A72" s="45" t="s">
        <v>4</v>
      </c>
      <c r="B72" s="46"/>
      <c r="C72" s="25" t="s">
        <v>62</v>
      </c>
      <c r="D72" s="31">
        <v>2817.5</v>
      </c>
      <c r="E72" s="31">
        <v>3037.9</v>
      </c>
      <c r="F72" s="31">
        <f t="shared" ref="F72:F76" si="2">E72-D72</f>
        <v>220.40000000000009</v>
      </c>
      <c r="G72" s="27">
        <f t="shared" ref="G72:G76" si="3">E72/D72</f>
        <v>1.0782253771073647</v>
      </c>
      <c r="H72" s="28"/>
    </row>
    <row r="73" spans="1:8" ht="16.5" customHeight="1">
      <c r="A73" s="45" t="s">
        <v>5</v>
      </c>
      <c r="B73" s="46"/>
      <c r="C73" s="25" t="s">
        <v>63</v>
      </c>
      <c r="D73" s="31">
        <v>617.1</v>
      </c>
      <c r="E73" s="31">
        <v>654.70000000000005</v>
      </c>
      <c r="F73" s="31">
        <f t="shared" si="2"/>
        <v>37.600000000000023</v>
      </c>
      <c r="G73" s="27">
        <f t="shared" si="3"/>
        <v>1.0609301571868417</v>
      </c>
      <c r="H73" s="28"/>
    </row>
    <row r="74" spans="1:8" ht="16.5" customHeight="1">
      <c r="A74" s="45" t="s">
        <v>6</v>
      </c>
      <c r="B74" s="46"/>
      <c r="C74" s="25" t="s">
        <v>64</v>
      </c>
      <c r="D74" s="31">
        <v>178.7</v>
      </c>
      <c r="E74" s="31">
        <v>230.2</v>
      </c>
      <c r="F74" s="31">
        <f t="shared" si="2"/>
        <v>51.5</v>
      </c>
      <c r="G74" s="27">
        <f t="shared" si="3"/>
        <v>1.2881925013989928</v>
      </c>
      <c r="H74" s="28"/>
    </row>
    <row r="75" spans="1:8" ht="16.5" customHeight="1">
      <c r="A75" s="45" t="s">
        <v>7</v>
      </c>
      <c r="B75" s="46"/>
      <c r="C75" s="20">
        <v>280</v>
      </c>
      <c r="D75" s="31">
        <v>410.4</v>
      </c>
      <c r="E75" s="31">
        <v>271.8</v>
      </c>
      <c r="F75" s="31">
        <f t="shared" si="2"/>
        <v>-138.59999999999997</v>
      </c>
      <c r="G75" s="27">
        <f t="shared" si="3"/>
        <v>0.66228070175438603</v>
      </c>
      <c r="H75" s="28"/>
    </row>
    <row r="76" spans="1:8" ht="16.5" customHeight="1">
      <c r="A76" s="45" t="s">
        <v>22</v>
      </c>
      <c r="B76" s="46"/>
      <c r="C76" s="20">
        <v>290</v>
      </c>
      <c r="D76" s="31">
        <f>SUM(D71:D75)</f>
        <v>5165.7999999999993</v>
      </c>
      <c r="E76" s="31">
        <f>SUM(E71:E75)</f>
        <v>5573.8</v>
      </c>
      <c r="F76" s="31">
        <f t="shared" si="2"/>
        <v>408.00000000000091</v>
      </c>
      <c r="G76" s="27">
        <f t="shared" si="3"/>
        <v>1.0789809903596734</v>
      </c>
      <c r="H76" s="28"/>
    </row>
    <row r="77" spans="1:8" ht="22.5" customHeight="1">
      <c r="A77" s="47" t="s">
        <v>65</v>
      </c>
      <c r="B77" s="48"/>
      <c r="C77" s="48"/>
      <c r="D77" s="48"/>
      <c r="E77" s="48"/>
      <c r="F77" s="49"/>
      <c r="G77" s="32"/>
      <c r="H77" s="21"/>
    </row>
    <row r="78" spans="1:8" ht="50.4" customHeight="1">
      <c r="A78" s="53" t="s">
        <v>8</v>
      </c>
      <c r="B78" s="54"/>
      <c r="C78" s="29" t="s">
        <v>66</v>
      </c>
      <c r="D78" s="30">
        <f>D79+D80+D82</f>
        <v>92.800000000000011</v>
      </c>
      <c r="E78" s="30">
        <f>E79+E80+E82</f>
        <v>297.10999999999996</v>
      </c>
      <c r="F78" s="30">
        <f>E78-D78</f>
        <v>204.30999999999995</v>
      </c>
      <c r="G78" s="33">
        <f>E78/D78</f>
        <v>3.201616379310344</v>
      </c>
      <c r="H78" s="28"/>
    </row>
    <row r="79" spans="1:8" ht="16.5" customHeight="1">
      <c r="A79" s="45" t="s">
        <v>9</v>
      </c>
      <c r="B79" s="46"/>
      <c r="C79" s="25" t="s">
        <v>67</v>
      </c>
      <c r="D79" s="26">
        <v>11.4</v>
      </c>
      <c r="E79" s="26">
        <v>1.0900000000000001</v>
      </c>
      <c r="F79" s="26">
        <f t="shared" ref="F79:F93" si="4">E79-D79</f>
        <v>-10.31</v>
      </c>
      <c r="G79" s="27">
        <f t="shared" ref="G79:G93" si="5">E79/D79</f>
        <v>9.5614035087719304E-2</v>
      </c>
      <c r="H79" s="28"/>
    </row>
    <row r="80" spans="1:8" ht="34.200000000000003" customHeight="1">
      <c r="A80" s="45" t="s">
        <v>154</v>
      </c>
      <c r="B80" s="46"/>
      <c r="C80" s="25" t="s">
        <v>68</v>
      </c>
      <c r="D80" s="26">
        <v>76.2</v>
      </c>
      <c r="E80" s="26">
        <v>289.95999999999998</v>
      </c>
      <c r="F80" s="26">
        <f t="shared" si="4"/>
        <v>213.76</v>
      </c>
      <c r="G80" s="27">
        <f t="shared" si="5"/>
        <v>3.8052493438320205</v>
      </c>
      <c r="H80" s="28"/>
    </row>
    <row r="81" spans="1:8" ht="37.5" customHeight="1">
      <c r="A81" s="45" t="s">
        <v>155</v>
      </c>
      <c r="B81" s="46"/>
      <c r="C81" s="25" t="s">
        <v>69</v>
      </c>
      <c r="D81" s="26"/>
      <c r="E81" s="26"/>
      <c r="F81" s="26"/>
      <c r="G81" s="27"/>
      <c r="H81" s="28"/>
    </row>
    <row r="82" spans="1:8" ht="33" customHeight="1">
      <c r="A82" s="45" t="s">
        <v>110</v>
      </c>
      <c r="B82" s="46"/>
      <c r="C82" s="25" t="s">
        <v>70</v>
      </c>
      <c r="D82" s="26">
        <f>D83</f>
        <v>5.2</v>
      </c>
      <c r="E82" s="26">
        <f>E83</f>
        <v>6.06</v>
      </c>
      <c r="F82" s="26">
        <f t="shared" si="4"/>
        <v>0.85999999999999943</v>
      </c>
      <c r="G82" s="27">
        <f t="shared" si="5"/>
        <v>1.1653846153846152</v>
      </c>
      <c r="H82" s="28"/>
    </row>
    <row r="83" spans="1:8" ht="42.75" customHeight="1">
      <c r="A83" s="45" t="s">
        <v>10</v>
      </c>
      <c r="B83" s="46"/>
      <c r="C83" s="25" t="s">
        <v>11</v>
      </c>
      <c r="D83" s="26">
        <v>5.2</v>
      </c>
      <c r="E83" s="26">
        <v>6.06</v>
      </c>
      <c r="F83" s="26">
        <f t="shared" si="4"/>
        <v>0.85999999999999943</v>
      </c>
      <c r="G83" s="27">
        <f t="shared" si="5"/>
        <v>1.1653846153846152</v>
      </c>
      <c r="H83" s="28"/>
    </row>
    <row r="84" spans="1:8" ht="15.6">
      <c r="A84" s="45" t="s">
        <v>184</v>
      </c>
      <c r="B84" s="46"/>
      <c r="C84" s="25" t="s">
        <v>13</v>
      </c>
      <c r="D84" s="26"/>
      <c r="E84" s="26"/>
      <c r="F84" s="30"/>
      <c r="G84" s="33"/>
      <c r="H84" s="28"/>
    </row>
    <row r="85" spans="1:8" ht="29.25" customHeight="1">
      <c r="A85" s="53" t="s">
        <v>99</v>
      </c>
      <c r="B85" s="54"/>
      <c r="C85" s="29" t="s">
        <v>71</v>
      </c>
      <c r="D85" s="30"/>
      <c r="E85" s="30"/>
      <c r="F85" s="30"/>
      <c r="G85" s="33"/>
      <c r="H85" s="28"/>
    </row>
    <row r="86" spans="1:8" ht="47.4" customHeight="1">
      <c r="A86" s="45" t="s">
        <v>100</v>
      </c>
      <c r="B86" s="46"/>
      <c r="C86" s="25" t="s">
        <v>72</v>
      </c>
      <c r="D86" s="26"/>
      <c r="E86" s="26"/>
      <c r="F86" s="30"/>
      <c r="G86" s="33"/>
      <c r="H86" s="28"/>
    </row>
    <row r="87" spans="1:8" ht="15.6">
      <c r="A87" s="45" t="s">
        <v>101</v>
      </c>
      <c r="B87" s="46"/>
      <c r="C87" s="25" t="s">
        <v>73</v>
      </c>
      <c r="D87" s="26"/>
      <c r="E87" s="26"/>
      <c r="F87" s="30"/>
      <c r="G87" s="33"/>
      <c r="H87" s="28"/>
    </row>
    <row r="88" spans="1:8" ht="15.6">
      <c r="A88" s="45" t="s">
        <v>102</v>
      </c>
      <c r="B88" s="46"/>
      <c r="C88" s="25" t="s">
        <v>74</v>
      </c>
      <c r="D88" s="26"/>
      <c r="E88" s="26"/>
      <c r="F88" s="30"/>
      <c r="G88" s="33"/>
      <c r="H88" s="28"/>
    </row>
    <row r="89" spans="1:8" ht="32.25" customHeight="1">
      <c r="A89" s="53" t="s">
        <v>103</v>
      </c>
      <c r="B89" s="54"/>
      <c r="C89" s="29" t="s">
        <v>75</v>
      </c>
      <c r="D89" s="30">
        <f>D90</f>
        <v>617.1</v>
      </c>
      <c r="E89" s="30">
        <f>E90</f>
        <v>633.48</v>
      </c>
      <c r="F89" s="30">
        <f t="shared" si="4"/>
        <v>16.379999999999995</v>
      </c>
      <c r="G89" s="33">
        <f t="shared" si="5"/>
        <v>1.0265435099659699</v>
      </c>
      <c r="H89" s="28"/>
    </row>
    <row r="90" spans="1:8" ht="60.6" customHeight="1">
      <c r="A90" s="45" t="s">
        <v>108</v>
      </c>
      <c r="B90" s="46"/>
      <c r="C90" s="25" t="s">
        <v>76</v>
      </c>
      <c r="D90" s="26">
        <v>617.1</v>
      </c>
      <c r="E90" s="26">
        <v>633.48</v>
      </c>
      <c r="F90" s="26">
        <f t="shared" si="4"/>
        <v>16.379999999999995</v>
      </c>
      <c r="G90" s="27">
        <f t="shared" si="5"/>
        <v>1.0265435099659699</v>
      </c>
      <c r="H90" s="28"/>
    </row>
    <row r="91" spans="1:8" ht="15.6">
      <c r="A91" s="45" t="s">
        <v>12</v>
      </c>
      <c r="B91" s="46"/>
      <c r="C91" s="25" t="s">
        <v>77</v>
      </c>
      <c r="D91" s="26"/>
      <c r="E91" s="26"/>
      <c r="F91" s="30"/>
      <c r="G91" s="33"/>
      <c r="H91" s="28"/>
    </row>
    <row r="92" spans="1:8" ht="15.6">
      <c r="A92" s="45" t="s">
        <v>104</v>
      </c>
      <c r="B92" s="46"/>
      <c r="C92" s="25" t="s">
        <v>78</v>
      </c>
      <c r="D92" s="26">
        <f>D93</f>
        <v>549.4</v>
      </c>
      <c r="E92" s="26">
        <f>E93</f>
        <v>578.16999999999996</v>
      </c>
      <c r="F92" s="26">
        <f t="shared" si="4"/>
        <v>28.769999999999982</v>
      </c>
      <c r="G92" s="27">
        <f t="shared" si="5"/>
        <v>1.0523662176920277</v>
      </c>
      <c r="H92" s="28"/>
    </row>
    <row r="93" spans="1:8" ht="15.6">
      <c r="A93" s="45" t="s">
        <v>105</v>
      </c>
      <c r="B93" s="46"/>
      <c r="C93" s="25" t="s">
        <v>79</v>
      </c>
      <c r="D93" s="26">
        <v>549.4</v>
      </c>
      <c r="E93" s="26">
        <v>578.16999999999996</v>
      </c>
      <c r="F93" s="26">
        <f t="shared" si="4"/>
        <v>28.769999999999982</v>
      </c>
      <c r="G93" s="27">
        <f t="shared" si="5"/>
        <v>1.0523662176920277</v>
      </c>
      <c r="H93" s="28"/>
    </row>
    <row r="94" spans="1:8" ht="15.6">
      <c r="A94" s="45" t="s">
        <v>141</v>
      </c>
      <c r="B94" s="46"/>
      <c r="C94" s="25" t="s">
        <v>80</v>
      </c>
      <c r="D94" s="26"/>
      <c r="E94" s="26"/>
      <c r="F94" s="26"/>
      <c r="G94" s="27"/>
      <c r="H94" s="28"/>
    </row>
    <row r="95" spans="1:8" ht="22.5" customHeight="1">
      <c r="A95" s="47" t="s">
        <v>81</v>
      </c>
      <c r="B95" s="48"/>
      <c r="C95" s="48"/>
      <c r="D95" s="48"/>
      <c r="E95" s="48"/>
      <c r="F95" s="48"/>
      <c r="G95" s="55"/>
      <c r="H95" s="21"/>
    </row>
    <row r="96" spans="1:8" ht="15.6">
      <c r="A96" s="45" t="s">
        <v>106</v>
      </c>
      <c r="B96" s="46"/>
      <c r="C96" s="25" t="s">
        <v>82</v>
      </c>
      <c r="D96" s="34"/>
      <c r="E96" s="26">
        <v>10.49</v>
      </c>
      <c r="F96" s="26">
        <f>E96-D96</f>
        <v>10.49</v>
      </c>
      <c r="G96" s="27"/>
      <c r="H96" s="28"/>
    </row>
    <row r="97" spans="1:8" ht="15.6">
      <c r="A97" s="45" t="s">
        <v>107</v>
      </c>
      <c r="B97" s="46"/>
      <c r="C97" s="25" t="s">
        <v>83</v>
      </c>
      <c r="D97" s="34"/>
      <c r="E97" s="26">
        <v>10.49</v>
      </c>
      <c r="F97" s="26">
        <f>E97-D97</f>
        <v>10.49</v>
      </c>
      <c r="G97" s="27"/>
      <c r="H97" s="28"/>
    </row>
    <row r="98" spans="1:8" ht="46.8" customHeight="1">
      <c r="A98" s="45" t="s">
        <v>182</v>
      </c>
      <c r="B98" s="46"/>
      <c r="C98" s="25" t="s">
        <v>84</v>
      </c>
      <c r="D98" s="34"/>
      <c r="E98" s="26">
        <v>61.661999999999999</v>
      </c>
      <c r="F98" s="26">
        <f t="shared" ref="F98:F99" si="6">E98-D98</f>
        <v>61.661999999999999</v>
      </c>
      <c r="G98" s="27"/>
      <c r="H98" s="28"/>
    </row>
    <row r="99" spans="1:8" ht="16.5" customHeight="1">
      <c r="A99" s="45" t="s">
        <v>107</v>
      </c>
      <c r="B99" s="46"/>
      <c r="C99" s="25" t="s">
        <v>85</v>
      </c>
      <c r="D99" s="34"/>
      <c r="E99" s="26">
        <v>61.661999999999999</v>
      </c>
      <c r="F99" s="26">
        <f t="shared" si="6"/>
        <v>61.661999999999999</v>
      </c>
      <c r="G99" s="27"/>
      <c r="H99" s="28"/>
    </row>
    <row r="100" spans="1:8" ht="31.2" customHeight="1">
      <c r="A100" s="45" t="s">
        <v>181</v>
      </c>
      <c r="B100" s="46"/>
      <c r="C100" s="25" t="s">
        <v>86</v>
      </c>
      <c r="D100" s="34"/>
      <c r="E100" s="26"/>
      <c r="F100" s="26"/>
      <c r="G100" s="27"/>
      <c r="H100" s="28"/>
    </row>
    <row r="101" spans="1:8" ht="15.6">
      <c r="A101" s="45" t="s">
        <v>107</v>
      </c>
      <c r="B101" s="46"/>
      <c r="C101" s="25" t="s">
        <v>87</v>
      </c>
      <c r="D101" s="34"/>
      <c r="E101" s="26"/>
      <c r="F101" s="26"/>
      <c r="G101" s="27"/>
      <c r="H101" s="28"/>
    </row>
    <row r="102" spans="1:8" ht="33" customHeight="1">
      <c r="A102" s="45" t="s">
        <v>183</v>
      </c>
      <c r="B102" s="46"/>
      <c r="C102" s="25" t="s">
        <v>88</v>
      </c>
      <c r="D102" s="34"/>
      <c r="E102" s="26"/>
      <c r="F102" s="26"/>
      <c r="G102" s="27"/>
      <c r="H102" s="28"/>
    </row>
    <row r="103" spans="1:8" ht="15.6">
      <c r="A103" s="45" t="s">
        <v>107</v>
      </c>
      <c r="B103" s="46"/>
      <c r="C103" s="25" t="s">
        <v>89</v>
      </c>
      <c r="D103" s="34"/>
      <c r="E103" s="26"/>
      <c r="F103" s="26"/>
      <c r="G103" s="27"/>
      <c r="H103" s="28"/>
    </row>
    <row r="104" spans="1:8" ht="48" customHeight="1">
      <c r="A104" s="45" t="s">
        <v>14</v>
      </c>
      <c r="B104" s="46"/>
      <c r="C104" s="25" t="s">
        <v>90</v>
      </c>
      <c r="D104" s="34"/>
      <c r="E104" s="26"/>
      <c r="F104" s="26"/>
      <c r="G104" s="27"/>
      <c r="H104" s="28"/>
    </row>
    <row r="105" spans="1:8" ht="15.6">
      <c r="A105" s="45" t="s">
        <v>107</v>
      </c>
      <c r="B105" s="46"/>
      <c r="C105" s="25" t="s">
        <v>91</v>
      </c>
      <c r="D105" s="34"/>
      <c r="E105" s="26"/>
      <c r="F105" s="26"/>
      <c r="G105" s="27"/>
      <c r="H105" s="28"/>
    </row>
    <row r="106" spans="1:8" ht="27" customHeight="1">
      <c r="A106" s="45" t="s">
        <v>23</v>
      </c>
      <c r="B106" s="46"/>
      <c r="C106" s="25" t="s">
        <v>92</v>
      </c>
      <c r="D106" s="34"/>
      <c r="E106" s="34">
        <f>E96+E98+E100+E102+E104</f>
        <v>72.152000000000001</v>
      </c>
      <c r="F106" s="34">
        <f>F96+F98+F100+F102+F104</f>
        <v>72.152000000000001</v>
      </c>
      <c r="G106" s="27"/>
      <c r="H106" s="28"/>
    </row>
    <row r="107" spans="1:8" ht="31.5" customHeight="1">
      <c r="A107" s="45" t="s">
        <v>24</v>
      </c>
      <c r="B107" s="46"/>
      <c r="C107" s="25" t="s">
        <v>93</v>
      </c>
      <c r="D107" s="34"/>
      <c r="E107" s="34"/>
      <c r="F107" s="26"/>
      <c r="G107" s="27"/>
      <c r="H107" s="28"/>
    </row>
    <row r="108" spans="1:8" ht="22.5" customHeight="1">
      <c r="A108" s="47" t="s">
        <v>94</v>
      </c>
      <c r="B108" s="48"/>
      <c r="C108" s="48"/>
      <c r="D108" s="48"/>
      <c r="E108" s="48"/>
      <c r="F108" s="49"/>
      <c r="G108" s="32"/>
      <c r="H108" s="21"/>
    </row>
    <row r="109" spans="1:8" ht="16.5" customHeight="1">
      <c r="A109" s="45" t="s">
        <v>15</v>
      </c>
      <c r="B109" s="46"/>
      <c r="C109" s="25" t="s">
        <v>95</v>
      </c>
      <c r="D109" s="26">
        <v>42</v>
      </c>
      <c r="E109" s="35">
        <v>39</v>
      </c>
      <c r="F109" s="26">
        <f>E109-D109</f>
        <v>-3</v>
      </c>
      <c r="G109" s="27">
        <f>E109/D109</f>
        <v>0.9285714285714286</v>
      </c>
      <c r="H109" s="28"/>
    </row>
    <row r="110" spans="1:8" ht="16.5" customHeight="1">
      <c r="A110" s="45" t="s">
        <v>16</v>
      </c>
      <c r="B110" s="46"/>
      <c r="C110" s="25" t="s">
        <v>96</v>
      </c>
      <c r="D110" s="26">
        <v>2595.6</v>
      </c>
      <c r="E110" s="26">
        <v>2727.3</v>
      </c>
      <c r="F110" s="26">
        <f>E110-D110</f>
        <v>131.70000000000027</v>
      </c>
      <c r="G110" s="27">
        <f>E110/D110</f>
        <v>1.0507397133610727</v>
      </c>
      <c r="H110" s="28"/>
    </row>
    <row r="111" spans="1:8" ht="16.5" customHeight="1">
      <c r="A111" s="45" t="s">
        <v>17</v>
      </c>
      <c r="B111" s="46"/>
      <c r="C111" s="25" t="s">
        <v>97</v>
      </c>
      <c r="D111" s="26"/>
      <c r="E111" s="26">
        <v>39.9</v>
      </c>
      <c r="F111" s="26">
        <f>E111-D111</f>
        <v>39.9</v>
      </c>
      <c r="G111" s="27"/>
      <c r="H111" s="28"/>
    </row>
    <row r="112" spans="1:8" s="3" customFormat="1" ht="40.200000000000003" customHeight="1">
      <c r="A112" s="45" t="s">
        <v>18</v>
      </c>
      <c r="B112" s="46"/>
      <c r="C112" s="25" t="s">
        <v>98</v>
      </c>
      <c r="D112" s="26"/>
      <c r="E112" s="26"/>
      <c r="F112" s="26"/>
      <c r="G112" s="27"/>
      <c r="H112" s="36"/>
    </row>
    <row r="113" spans="1:8" s="3" customFormat="1" ht="22.5" customHeight="1">
      <c r="A113" s="36"/>
      <c r="B113" s="36"/>
      <c r="C113" s="36"/>
      <c r="D113" s="36"/>
      <c r="E113" s="36"/>
      <c r="F113" s="36"/>
      <c r="G113" s="36"/>
      <c r="H113" s="36"/>
    </row>
    <row r="114" spans="1:8" s="3" customFormat="1" ht="18.75" customHeight="1">
      <c r="A114" s="37" t="s">
        <v>19</v>
      </c>
      <c r="B114" s="38"/>
      <c r="C114" s="38"/>
      <c r="D114" s="38"/>
      <c r="E114" s="38"/>
      <c r="F114" s="36"/>
      <c r="G114" s="36"/>
      <c r="H114" s="36"/>
    </row>
    <row r="115" spans="1:8" s="3" customFormat="1" ht="20.25" customHeight="1">
      <c r="A115" s="50" t="s">
        <v>194</v>
      </c>
      <c r="B115" s="50"/>
      <c r="C115" s="51" t="s">
        <v>20</v>
      </c>
      <c r="D115" s="51"/>
      <c r="E115" s="52" t="s">
        <v>192</v>
      </c>
      <c r="F115" s="51"/>
      <c r="G115" s="36"/>
      <c r="H115" s="36"/>
    </row>
    <row r="116" spans="1:8" s="3" customFormat="1">
      <c r="A116" s="5" t="s">
        <v>25</v>
      </c>
      <c r="B116" s="5"/>
      <c r="C116" s="44" t="s">
        <v>109</v>
      </c>
      <c r="D116" s="44"/>
      <c r="E116" s="44" t="s">
        <v>144</v>
      </c>
      <c r="F116" s="44"/>
    </row>
  </sheetData>
  <mergeCells count="105">
    <mergeCell ref="B16:E16"/>
    <mergeCell ref="B17:E17"/>
    <mergeCell ref="A19:H19"/>
    <mergeCell ref="A20:H20"/>
    <mergeCell ref="A21:H21"/>
    <mergeCell ref="A23:H23"/>
    <mergeCell ref="E6:F6"/>
    <mergeCell ref="B11:E11"/>
    <mergeCell ref="B12:E12"/>
    <mergeCell ref="B13:E13"/>
    <mergeCell ref="B14:E14"/>
    <mergeCell ref="B15:E15"/>
    <mergeCell ref="A31:B31"/>
    <mergeCell ref="A32:B32"/>
    <mergeCell ref="A33:B33"/>
    <mergeCell ref="A34:B34"/>
    <mergeCell ref="A35:B35"/>
    <mergeCell ref="A36:B36"/>
    <mergeCell ref="A25:B25"/>
    <mergeCell ref="A26:B26"/>
    <mergeCell ref="A27:G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2:B72"/>
    <mergeCell ref="A61:B61"/>
    <mergeCell ref="A62:B62"/>
    <mergeCell ref="A63:B63"/>
    <mergeCell ref="A64:B64"/>
    <mergeCell ref="A65:B65"/>
    <mergeCell ref="A66:B66"/>
    <mergeCell ref="A70:G70"/>
    <mergeCell ref="A71:B71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F77"/>
    <mergeCell ref="A78:B78"/>
    <mergeCell ref="A91:B91"/>
    <mergeCell ref="A92:B92"/>
    <mergeCell ref="A93:B93"/>
    <mergeCell ref="A94:B94"/>
    <mergeCell ref="A96:B96"/>
    <mergeCell ref="A85:B85"/>
    <mergeCell ref="A86:B86"/>
    <mergeCell ref="A87:B87"/>
    <mergeCell ref="A88:B88"/>
    <mergeCell ref="A89:B89"/>
    <mergeCell ref="A90:B90"/>
    <mergeCell ref="A95:G95"/>
    <mergeCell ref="C116:D116"/>
    <mergeCell ref="E116:F116"/>
    <mergeCell ref="A97:B97"/>
    <mergeCell ref="A108:F108"/>
    <mergeCell ref="A109:B109"/>
    <mergeCell ref="A111:B111"/>
    <mergeCell ref="A112:B112"/>
    <mergeCell ref="A110:B110"/>
    <mergeCell ref="A115:B115"/>
    <mergeCell ref="C115:D115"/>
    <mergeCell ref="E115:F115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</mergeCells>
  <pageMargins left="0.9055118110236221" right="0.31496062992125984" top="0.82677165354330717" bottom="0.74803149606299213" header="0.31496062992125984" footer="0.31496062992125984"/>
  <pageSetup paperSize="9" scale="84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рік</vt:lpstr>
      <vt:lpstr>рік!Область_печати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Плановый2</dc:creator>
  <cp:lastModifiedBy>Пользователь Windows</cp:lastModifiedBy>
  <cp:lastPrinted>2020-03-10T10:46:56Z</cp:lastPrinted>
  <dcterms:created xsi:type="dcterms:W3CDTF">2018-04-12T10:46:04Z</dcterms:created>
  <dcterms:modified xsi:type="dcterms:W3CDTF">2020-03-10T10:47:57Z</dcterms:modified>
</cp:coreProperties>
</file>