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2D386664-AD6B-4389-B0CA-F086047AF80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текстовий" sheetId="4" r:id="rId1"/>
    <sheet name="с формулами" sheetId="1" r:id="rId2"/>
    <sheet name="Лист2" sheetId="2" r:id="rId3"/>
    <sheet name="Лист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97" i="4" l="1"/>
  <c r="L197" i="4"/>
  <c r="J197" i="4"/>
  <c r="H197" i="4"/>
  <c r="F197" i="4"/>
  <c r="M189" i="4"/>
  <c r="L189" i="4"/>
  <c r="J189" i="4"/>
  <c r="I189" i="4"/>
  <c r="H189" i="4"/>
  <c r="F189" i="4"/>
  <c r="M181" i="4"/>
  <c r="L181" i="4"/>
  <c r="J181" i="4"/>
  <c r="I181" i="4"/>
  <c r="H181" i="4"/>
  <c r="M127" i="4"/>
  <c r="L127" i="4"/>
  <c r="K127" i="4"/>
  <c r="J127" i="4"/>
  <c r="I127" i="4"/>
  <c r="H127" i="4"/>
  <c r="G127" i="4"/>
  <c r="L126" i="4"/>
  <c r="J126" i="4"/>
  <c r="H126" i="4"/>
  <c r="G126" i="4"/>
  <c r="H125" i="4"/>
  <c r="H124" i="4"/>
  <c r="G124" i="4"/>
  <c r="I90" i="4"/>
  <c r="M89" i="4"/>
  <c r="L89" i="4"/>
  <c r="K89" i="4"/>
  <c r="J89" i="4"/>
  <c r="I89" i="4"/>
  <c r="I84" i="4"/>
  <c r="I83" i="4"/>
  <c r="I82" i="4"/>
  <c r="M81" i="4"/>
  <c r="M77" i="4" s="1"/>
  <c r="L81" i="4"/>
  <c r="K81" i="4"/>
  <c r="K77" i="4" s="1"/>
  <c r="J81" i="4"/>
  <c r="I81" i="4"/>
  <c r="I79" i="4"/>
  <c r="I78" i="4"/>
  <c r="I77" i="4" s="1"/>
  <c r="L77" i="4"/>
  <c r="J77" i="4"/>
  <c r="M75" i="4"/>
  <c r="L75" i="4"/>
  <c r="K75" i="4"/>
  <c r="J75" i="4"/>
  <c r="I74" i="4"/>
  <c r="I73" i="4"/>
  <c r="I72" i="4"/>
  <c r="I71" i="4"/>
  <c r="I75" i="4" s="1"/>
  <c r="I70" i="4"/>
  <c r="M126" i="4"/>
  <c r="L125" i="4"/>
  <c r="K126" i="4"/>
  <c r="J125" i="4"/>
  <c r="I126" i="4"/>
  <c r="I124" i="4" l="1"/>
  <c r="K124" i="4"/>
  <c r="M124" i="4"/>
  <c r="I125" i="4"/>
  <c r="K125" i="4"/>
  <c r="M125" i="4"/>
  <c r="J124" i="4"/>
  <c r="L124" i="4"/>
  <c r="M181" i="1"/>
  <c r="L181" i="1"/>
  <c r="H128" i="1"/>
  <c r="I128" i="1"/>
  <c r="J128" i="1"/>
  <c r="K128" i="1"/>
  <c r="L128" i="1"/>
  <c r="M128" i="1"/>
  <c r="G128" i="1"/>
  <c r="H127" i="1"/>
  <c r="I127" i="1"/>
  <c r="J127" i="1"/>
  <c r="K127" i="1"/>
  <c r="L127" i="1"/>
  <c r="M127" i="1"/>
  <c r="G127" i="1"/>
  <c r="H126" i="1"/>
  <c r="I126" i="1"/>
  <c r="J126" i="1"/>
  <c r="K126" i="1"/>
  <c r="L126" i="1"/>
  <c r="M126" i="1"/>
  <c r="G126" i="1"/>
  <c r="I125" i="1"/>
  <c r="J125" i="1"/>
  <c r="K125" i="1"/>
  <c r="L125" i="1"/>
  <c r="M125" i="1"/>
  <c r="H125" i="1"/>
  <c r="H124" i="1"/>
  <c r="I124" i="1"/>
  <c r="J124" i="1"/>
  <c r="K124" i="1"/>
  <c r="L124" i="1"/>
  <c r="M124" i="1"/>
  <c r="G124" i="1"/>
  <c r="K65" i="1"/>
  <c r="L65" i="1"/>
  <c r="M65" i="1"/>
  <c r="J65" i="1"/>
  <c r="J66" i="1"/>
  <c r="I65" i="1"/>
  <c r="I84" i="1"/>
  <c r="I83" i="1"/>
  <c r="J54" i="1"/>
  <c r="I54" i="1"/>
  <c r="I68" i="1" l="1"/>
  <c r="J43" i="1"/>
  <c r="K43" i="1"/>
  <c r="L43" i="1"/>
  <c r="M43" i="1"/>
  <c r="I43" i="1"/>
  <c r="M197" i="1" l="1"/>
  <c r="L197" i="1"/>
  <c r="J197" i="1"/>
  <c r="H197" i="1"/>
  <c r="F197" i="1"/>
  <c r="I78" i="1" l="1"/>
  <c r="I79" i="1"/>
  <c r="J81" i="1"/>
  <c r="J77" i="1" s="1"/>
  <c r="K81" i="1"/>
  <c r="K77" i="1" s="1"/>
  <c r="L81" i="1"/>
  <c r="L77" i="1" s="1"/>
  <c r="M81" i="1"/>
  <c r="M77" i="1" s="1"/>
  <c r="I82" i="1"/>
  <c r="J89" i="1"/>
  <c r="K89" i="1"/>
  <c r="L89" i="1"/>
  <c r="M89" i="1"/>
  <c r="I90" i="1"/>
  <c r="I81" i="1" l="1"/>
  <c r="I89" i="1"/>
  <c r="I77" i="1"/>
  <c r="I61" i="1" l="1"/>
  <c r="I60" i="1"/>
  <c r="I56" i="1"/>
  <c r="I31" i="1" l="1"/>
  <c r="K66" i="1"/>
  <c r="L66" i="1"/>
  <c r="M66" i="1"/>
  <c r="K33" i="1"/>
  <c r="L33" i="1" l="1"/>
  <c r="M33" i="1"/>
  <c r="J33" i="1"/>
  <c r="I71" i="1" l="1"/>
  <c r="I72" i="1"/>
  <c r="I73" i="1"/>
  <c r="I74" i="1"/>
  <c r="I70" i="1"/>
  <c r="I66" i="1"/>
  <c r="I63" i="1"/>
  <c r="I58" i="1"/>
  <c r="I46" i="1"/>
  <c r="I45" i="1"/>
  <c r="I36" i="1"/>
  <c r="I34" i="1"/>
  <c r="I30" i="1"/>
  <c r="I29" i="1"/>
  <c r="K54" i="1"/>
  <c r="L54" i="1"/>
  <c r="M54" i="1"/>
  <c r="J75" i="1"/>
  <c r="K75" i="1"/>
  <c r="L75" i="1"/>
  <c r="M75" i="1"/>
  <c r="M189" i="1"/>
  <c r="L189" i="1"/>
  <c r="I189" i="1"/>
  <c r="H189" i="1"/>
  <c r="J189" i="1"/>
  <c r="J181" i="1"/>
  <c r="I181" i="1"/>
  <c r="H181" i="1"/>
  <c r="M52" i="1"/>
  <c r="L52" i="1"/>
  <c r="K52" i="1"/>
  <c r="J52" i="1"/>
  <c r="J57" i="1" s="1"/>
  <c r="I52" i="1" l="1"/>
  <c r="I33" i="1"/>
  <c r="M57" i="1"/>
  <c r="K57" i="1"/>
  <c r="I75" i="1"/>
  <c r="L57" i="1"/>
  <c r="F189" i="1"/>
  <c r="I57" i="1" l="1"/>
</calcChain>
</file>

<file path=xl/sharedStrings.xml><?xml version="1.0" encoding="utf-8"?>
<sst xmlns="http://schemas.openxmlformats.org/spreadsheetml/2006/main" count="598" uniqueCount="297">
  <si>
    <t>______________________________________________</t>
  </si>
  <si>
    <t xml:space="preserve">Заступник міського голови     </t>
  </si>
  <si>
    <t>М. П.</t>
  </si>
  <si>
    <t>(посада керівника органу управління підприємством)</t>
  </si>
  <si>
    <t xml:space="preserve"> </t>
  </si>
  <si>
    <t>коди</t>
  </si>
  <si>
    <t>Рік</t>
  </si>
  <si>
    <t>Підприємство</t>
  </si>
  <si>
    <t>за ЄДРПОУ</t>
  </si>
  <si>
    <t>Орган управління</t>
  </si>
  <si>
    <t>Міські, районні у містах ради та їх виконавчі комітети</t>
  </si>
  <si>
    <t>за СПОДУ</t>
  </si>
  <si>
    <t>Галузь</t>
  </si>
  <si>
    <t>за ЗКГНГ</t>
  </si>
  <si>
    <t>Вид економічної діяльності</t>
  </si>
  <si>
    <t>за КВЕД</t>
  </si>
  <si>
    <t>Місцезнаходження</t>
  </si>
  <si>
    <t>Телефон</t>
  </si>
  <si>
    <t>Прізвище та ініціали керівника</t>
  </si>
  <si>
    <t>ФІНАНСОВИЙ   ПЛАН    ПІДПРИЄМСТВА</t>
  </si>
  <si>
    <t xml:space="preserve"> Основні фінансові показники</t>
  </si>
  <si>
    <t>Одиниці виміру: тис. гривень</t>
  </si>
  <si>
    <t>Код рядка</t>
  </si>
  <si>
    <t>Факт минулого року</t>
  </si>
  <si>
    <t>Фінансовий план поточного року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</si>
  <si>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</si>
  <si>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</si>
  <si>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</si>
  <si>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</si>
  <si>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</si>
  <si>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</si>
  <si>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>Доходи</t>
  </si>
  <si>
    <t>Дохід (виручка) від реалізації продукції (товарів, робіт, послуг) </t>
  </si>
  <si>
    <t>010</t>
  </si>
  <si>
    <t>в т.ч. за рахунок бюджетних коштів</t>
  </si>
  <si>
    <t>011</t>
  </si>
  <si>
    <t>Податок на додану вартість </t>
  </si>
  <si>
    <t>020</t>
  </si>
  <si>
    <t>Інші вирахування з доходу </t>
  </si>
  <si>
    <t>030</t>
  </si>
  <si>
    <t>Чистий дохід (виручка) від реалізації продукції (товарів, робіт, послуг) </t>
  </si>
  <si>
    <t>040</t>
  </si>
  <si>
    <t>050</t>
  </si>
  <si>
    <t>051</t>
  </si>
  <si>
    <t>052</t>
  </si>
  <si>
    <t>053</t>
  </si>
  <si>
    <t>Дохід від участі в капіталі </t>
  </si>
  <si>
    <t>060</t>
  </si>
  <si>
    <t>Інші фінансові доходи </t>
  </si>
  <si>
    <t>070</t>
  </si>
  <si>
    <t>080</t>
  </si>
  <si>
    <t>дохід від реалізації фінансових інвестицій </t>
  </si>
  <si>
    <t>081</t>
  </si>
  <si>
    <t>дохід від безоплатно одержаних активів </t>
  </si>
  <si>
    <t>082</t>
  </si>
  <si>
    <t xml:space="preserve">Усього доходів </t>
  </si>
  <si>
    <t>090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</si>
  <si>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</si>
  <si>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</si>
  <si>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</si>
  <si>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</si>
  <si>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</si>
  <si>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</si>
  <si>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</si>
  <si>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</si>
  <si>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</si>
  <si>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</si>
  <si>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</si>
  <si>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</si>
  <si>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</si>
  <si>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</si>
  <si>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</si>
  <si>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</si>
  <si>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</si>
  <si>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</si>
  <si>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</si>
  <si>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</si>
  <si>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</si>
  <si>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Сплата поточних податків та обов’язкових платежів до державного бюджету,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</si>
  <si>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</si>
  <si>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</si>
  <si>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 (розшифрувати):</t>
  </si>
  <si>
    <t>відрахування частини чистого прибутку комунальними підприємствами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</si>
  <si>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</si>
  <si>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</si>
  <si>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</si>
  <si>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</si>
  <si>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</si>
  <si>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t xml:space="preserve">внески до фондів соціального страхування - єдиний внесок на загальнообов'язкове державне соціальне страхування               </t>
  </si>
  <si>
    <t>Інші обов’язкові платежі, у тому числі:</t>
  </si>
  <si>
    <t>інші платежі (розшифрувати)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</si>
  <si>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</si>
  <si>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</si>
  <si>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 </t>
  </si>
  <si>
    <t>Придбання (створення) нематеріальних активів </t>
  </si>
  <si>
    <t>Погашення отриманих на капітальні інвестиції позик </t>
  </si>
  <si>
    <t>Податкова заборгованість </t>
  </si>
  <si>
    <t>Заборгованість перед працівниками із виплати заробітної плати </t>
  </si>
  <si>
    <t xml:space="preserve"> (посада) </t>
  </si>
  <si>
    <t xml:space="preserve">(підпис) </t>
  </si>
  <si>
    <t>ІНФОРМАЦІЯ</t>
  </si>
  <si>
    <t>(назва підприємства)</t>
  </si>
  <si>
    <t xml:space="preserve">1. Дані про підприємство, персонал та фонд оплати праці </t>
  </si>
  <si>
    <t>Загальна інформація про підприємство (резюме):</t>
  </si>
  <si>
    <t xml:space="preserve">2. Інформація про бізнес підприємства (код рядка 040 фінансового плану) </t>
  </si>
  <si>
    <t>Таблиця 1</t>
  </si>
  <si>
    <t>Види діяльності (указати всі види діяльності)</t>
  </si>
  <si>
    <t>Питома вага в загальному обсязі реалізації (у %)</t>
  </si>
  <si>
    <t>за минулий рік</t>
  </si>
  <si>
    <t>за плановий рік</t>
  </si>
  <si>
    <t>Разом</t>
  </si>
  <si>
    <t xml:space="preserve">3. Витрати на утримання транспорту (у складі адміністративних витрат) </t>
  </si>
  <si>
    <t>Таблиця 2</t>
  </si>
  <si>
    <t>N з/п</t>
  </si>
  <si>
    <t>Марка</t>
  </si>
  <si>
    <t>Рік придбання</t>
  </si>
  <si>
    <t>Ціль використання</t>
  </si>
  <si>
    <t>Витрати, усього</t>
  </si>
  <si>
    <t>У тому числі за їх видами</t>
  </si>
  <si>
    <t>Матеріальні витрати</t>
  </si>
  <si>
    <t>Оплата праці</t>
  </si>
  <si>
    <t>Відрахування на соціальні заходи</t>
  </si>
  <si>
    <t>Аморти-зація</t>
  </si>
  <si>
    <t>Інші витрати</t>
  </si>
  <si>
    <t>Усього</t>
  </si>
  <si>
    <t>Діяльність у сфері інжинірингу, геології та гаодезії, надання послуг із технічного консультування в цих сферах</t>
  </si>
  <si>
    <t>Будівництво</t>
  </si>
  <si>
    <t>71.12</t>
  </si>
  <si>
    <t>(0536) 3-41-04</t>
  </si>
  <si>
    <t>Воловик М.Л.</t>
  </si>
  <si>
    <t>71.12 Діяльність у сфері інжинірингу, геології та гаодезії, надання послуг із технічного консультування в цих сферах</t>
  </si>
  <si>
    <t>Daewoo lanos</t>
  </si>
  <si>
    <t>господарські потреби</t>
  </si>
  <si>
    <t>(найменування органу, який розглянув фінансовий план)</t>
  </si>
  <si>
    <t>місцеві податки та збори (земельний податок)</t>
  </si>
  <si>
    <t>04057617</t>
  </si>
  <si>
    <t xml:space="preserve">                                                                   серпня</t>
  </si>
  <si>
    <t xml:space="preserve">Дмитро КРАВЧЕНКО </t>
  </si>
  <si>
    <t>Начальник КВП "Кременчуцьке міське управління капітального будівництва"</t>
  </si>
  <si>
    <t>Микола ВОЛОВИК</t>
  </si>
  <si>
    <t>"29"</t>
  </si>
  <si>
    <t>ПОГОДЖУЮ</t>
  </si>
  <si>
    <t>ЗАТВЕРДЖУЮ</t>
  </si>
  <si>
    <t>2023р.</t>
  </si>
  <si>
    <t>Фінансовий план</t>
  </si>
  <si>
    <t>Дата затвердження</t>
  </si>
  <si>
    <t>основний</t>
  </si>
  <si>
    <t>III. Обов’язкові платежі підприємства до бюджету та державних цільових фондів</t>
  </si>
  <si>
    <t>II. Елементи операційних витрат (разом)</t>
  </si>
  <si>
    <t>I. Формування прибутку підприємства</t>
  </si>
  <si>
    <t>V. Капітальні інвестиції протягом року</t>
  </si>
  <si>
    <t>Залишок коштів на початок періоду</t>
  </si>
  <si>
    <t>Цільове фінансування</t>
  </si>
  <si>
    <t>Чистий рух коштів від операційної діяльності</t>
  </si>
  <si>
    <t>Чистий рух коштів від інвестиційної діяльності</t>
  </si>
  <si>
    <t>Чистий рух коштів від фінансової діяльності</t>
  </si>
  <si>
    <t>Чистий рух коштів за звітний період</t>
  </si>
  <si>
    <t>Вплив зміни валютних курсів на залишок коштів</t>
  </si>
  <si>
    <t>Залишок коштів на кінець періоду</t>
  </si>
  <si>
    <t>IV. Рух коштів за прямим методом</t>
  </si>
  <si>
    <t>Капітальний ремонт</t>
  </si>
  <si>
    <t>Джерела капітальних інвестицій, всього в т.ч.</t>
  </si>
  <si>
    <t>залучені кредитні кошти</t>
  </si>
  <si>
    <t>бюджетне фінансування</t>
  </si>
  <si>
    <t>власні кошти</t>
  </si>
  <si>
    <t>інші джерела</t>
  </si>
  <si>
    <t>VІ. Коефіцієнтний аналіз</t>
  </si>
  <si>
    <t>Коефіцієнт фінансової стійкості</t>
  </si>
  <si>
    <t>VІІ. Звіт про фінансовий стан</t>
  </si>
  <si>
    <t>Необоротні активи, усього, у тому числі:</t>
  </si>
  <si>
    <t>первісна вартість</t>
  </si>
  <si>
    <t>знос</t>
  </si>
  <si>
    <t>Оборотні активи, усього, у тому числі:</t>
  </si>
  <si>
    <t>дебіторська заборговансть за продукцію, товари, роботи, послуги</t>
  </si>
  <si>
    <t>дебіторська заборговансть за розрахунками з бюджетом</t>
  </si>
  <si>
    <t>гроші та їх еквіваленти</t>
  </si>
  <si>
    <t>Усього активи</t>
  </si>
  <si>
    <t>Довгострокові зобов’язання і забезпечення</t>
  </si>
  <si>
    <t>поточна кредиторська заборгованість за товари, роботи, послуги</t>
  </si>
  <si>
    <t>поточна кредиторська заборгованість за розрахунками з бюджетом</t>
  </si>
  <si>
    <t>Усього зобов’язання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</si>
  <si>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</si>
  <si>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</si>
  <si>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</si>
  <si>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Поточні зобов’язання і забезпечення, у тому числі:</t>
  </si>
  <si>
    <t>до фінансового плану на 2024 рік</t>
  </si>
  <si>
    <r>
      <t xml:space="preserve">на </t>
    </r>
    <r>
      <rPr>
        <b/>
        <sz val="14"/>
        <rFont val="Times New Roman"/>
        <family val="1"/>
        <charset val="204"/>
      </rPr>
      <t>2024</t>
    </r>
    <r>
      <rPr>
        <b/>
        <sz val="12"/>
        <rFont val="Times New Roman"/>
        <family val="1"/>
        <charset val="204"/>
      </rPr>
      <t xml:space="preserve"> рік </t>
    </r>
  </si>
  <si>
    <t>VIII. Додаткова інформація</t>
  </si>
  <si>
    <t>Комунальне виробниче підприємство "Кременчуціке міське управління капітального будівництва" Кременчуцької міської ради Кременчуцького району Полтавської області</t>
  </si>
  <si>
    <t>Комунальне виробниче підприємство "Кременчуціке міське управління капітального будівництва"                                                                                                                               Кременчуцької міської ради Кременчуцького району Полтавської області</t>
  </si>
  <si>
    <t xml:space="preserve">4. Витрати на оренду службових автомобілів (у складі адміністративних витрат) </t>
  </si>
  <si>
    <t>Таблиця 3</t>
  </si>
  <si>
    <t>Дата початку оренди</t>
  </si>
  <si>
    <t>Всього на рік</t>
  </si>
  <si>
    <t>Сума орендної плати,                                                                                                                                                                     у тому числі за кварталами</t>
  </si>
  <si>
    <t>вул. Алітуська,12, м. Кременчук, Полтавська обл., інд. 39600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</si>
  <si>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</si>
  <si>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</si>
  <si>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</si>
  <si>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Фінансовий результат  до оподаткування:</t>
  </si>
  <si>
    <t>Витрати (дохід) з податку на прибуток </t>
  </si>
  <si>
    <t>Прибуток (збиток) від припиненої діяльності після оподаткування</t>
  </si>
  <si>
    <t>Чистий фінансовий результат:</t>
  </si>
  <si>
    <t>230</t>
  </si>
  <si>
    <t>231</t>
  </si>
  <si>
    <t>232</t>
  </si>
  <si>
    <t>Частина чистого прибутку до бюджету Кременчуцької міської територіальної громади</t>
  </si>
  <si>
    <t>240</t>
  </si>
  <si>
    <t>Разом (сума рядків з 250 по 290): </t>
  </si>
  <si>
    <t>податок на прибуток (у т.ч. авансовий внесок)</t>
  </si>
  <si>
    <t>314/1</t>
  </si>
  <si>
    <t>314/2</t>
  </si>
  <si>
    <t>Реконструкція, інші види поліпшення необоротних активів, </t>
  </si>
  <si>
    <r>
      <rPr>
        <b/>
        <sz val="9.5"/>
        <rFont val="Times New Roman"/>
        <family val="1"/>
        <charset val="204"/>
      </rPr>
      <t>Разом</t>
    </r>
    <r>
      <rPr>
        <sz val="9.5"/>
        <rFont val="Times New Roman"/>
        <family val="1"/>
        <charset val="204"/>
      </rPr>
      <t xml:space="preserve"> (сума рядків 430, 440, 450, 460, 470, 480) </t>
    </r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</si>
  <si>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</si>
  <si>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</si>
  <si>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</si>
  <si>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зносу основних засобів</t>
  </si>
  <si>
    <t>основні засоби</t>
  </si>
  <si>
    <t>Середня кількість  працівників (штатних працівників, зовнішніх сумісників та працівників, які працюють за цивільно-правовими договорами), а саме:</t>
  </si>
  <si>
    <t>керівник</t>
  </si>
  <si>
    <t>адміністративно-управлінський персонал</t>
  </si>
  <si>
    <t>робітники</t>
  </si>
  <si>
    <t xml:space="preserve">               (підпис)                                             (Власне ім’я  ПРІЗВИЩЕ)</t>
  </si>
  <si>
    <t xml:space="preserve">          (підпис)                                                 (Власне ім’я  ПРІЗВИЩЕ)</t>
  </si>
  <si>
    <t>(Власне ім’я  ПРІЗВИЩЕ)</t>
  </si>
  <si>
    <t>у тому числі з відокремленням чисельності апарату підприємства та розмежуванням категорій працівників (порівняно з фактичними даними року, що минув, запланованим рівнем поточного року та даними планового року). Уразі збільшенняфонду оплати праці в плановому році порівняно з установленим рівнем попереднього року надати обгрунтування в пояснювальній записці.</t>
  </si>
  <si>
    <t>Фактичний показник отриманого чистого доходу (виручки) від реалізації продукції (товарів, робіт, послуг) за минулий  рік, тис грн</t>
  </si>
  <si>
    <t>Плановий показник чистого доходу (виручки) від реалізації продукції (товарів, робіт, послуг) поточного року, тис грн</t>
  </si>
  <si>
    <t>Плановий показник чистого доходу (виручки) від реалізації продукції (товарів, робіт, послуг), тис грн. Плановий 2024 рік</t>
  </si>
  <si>
    <t>(Власне ім’я ПРІЗВИЩЕ)</t>
  </si>
  <si>
    <t>Інші доходи, у тому числі:</t>
  </si>
  <si>
    <t>Інші операційні доходи, у тому числі: </t>
  </si>
  <si>
    <t>податок з доходів фізичних осіб</t>
  </si>
  <si>
    <t>військовий збір</t>
  </si>
  <si>
    <t xml:space="preserve">інші </t>
  </si>
  <si>
    <t>(124,7)</t>
  </si>
  <si>
    <t>(261,8)</t>
  </si>
  <si>
    <t>(262,1)</t>
  </si>
  <si>
    <t>(55,8)</t>
  </si>
  <si>
    <t>(51,2)</t>
  </si>
  <si>
    <t>(71,1)</t>
  </si>
  <si>
    <t>(2103,4)</t>
  </si>
  <si>
    <t>(2798,7)</t>
  </si>
  <si>
    <t>(3195,4)</t>
  </si>
  <si>
    <t>(877,2)</t>
  </si>
  <si>
    <t>(757,8)</t>
  </si>
  <si>
    <t>(736,9)</t>
  </si>
  <si>
    <t>(823,5)</t>
  </si>
  <si>
    <t>(507,7)</t>
  </si>
  <si>
    <t>(565,1)</t>
  </si>
  <si>
    <t>(665,2)</t>
  </si>
  <si>
    <t>(188,7)</t>
  </si>
  <si>
    <t>(156,4)</t>
  </si>
  <si>
    <t>(153,7)</t>
  </si>
  <si>
    <t>(166,4)</t>
  </si>
  <si>
    <t>(2611,1)</t>
  </si>
  <si>
    <t>(3363,8)</t>
  </si>
  <si>
    <t>(3860,6)</t>
  </si>
  <si>
    <t>(1065,9)</t>
  </si>
  <si>
    <t>(914,2)</t>
  </si>
  <si>
    <t>(890,6)</t>
  </si>
  <si>
    <t>(989,9)</t>
  </si>
  <si>
    <t>(1479,9)</t>
  </si>
  <si>
    <t>(1489,5)</t>
  </si>
  <si>
    <t>(1884,7)</t>
  </si>
  <si>
    <t>(457,2)</t>
  </si>
  <si>
    <t>(478,6)</t>
  </si>
  <si>
    <t>(480,9)</t>
  </si>
  <si>
    <t>(468,0)</t>
  </si>
  <si>
    <t>(84,0)</t>
  </si>
  <si>
    <t>504,0</t>
  </si>
  <si>
    <t>335,0</t>
  </si>
  <si>
    <t>420,0</t>
  </si>
  <si>
    <t>256,0</t>
  </si>
  <si>
    <t>1571,0</t>
  </si>
  <si>
    <t>8,0</t>
  </si>
  <si>
    <t>10,0</t>
  </si>
  <si>
    <t>(1693,2)</t>
  </si>
  <si>
    <t>(2171,9)</t>
  </si>
  <si>
    <t>(2562,0)</t>
  </si>
  <si>
    <t>(641,3)</t>
  </si>
  <si>
    <t>(614,3)</t>
  </si>
  <si>
    <t>(640,9)</t>
  </si>
  <si>
    <t>(665,5)</t>
  </si>
  <si>
    <t>(394,4)</t>
  </si>
  <si>
    <t>(413,6)</t>
  </si>
  <si>
    <t>(427,6)</t>
  </si>
  <si>
    <t>(417,1)</t>
  </si>
  <si>
    <t>(420,6)</t>
  </si>
  <si>
    <t>(424,1)</t>
  </si>
  <si>
    <t>Фонд оплати праці   2 540,8   тис грн</t>
  </si>
  <si>
    <t>Витрати на оплату праці    2 540,8    тис грн</t>
  </si>
  <si>
    <t>Середньооблікова кількість усіх працівників у еквіваленті повної зайнятості    8,25  осіб,</t>
  </si>
  <si>
    <t>Середньомісячна заробітна плата   25 665  гривень</t>
  </si>
  <si>
    <t xml:space="preserve">                                                                   вересня</t>
  </si>
  <si>
    <t>"08"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</si>
</sst>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000"/>
    <numFmt numFmtId="167" formatCode="0.000"/>
  </numFmts>
  <fonts count="13" x14ac:knownFonts="1">
    <font>
      <sz val="11"/>
      <color theme="1"/>
      <name val="Calibri"/>
      <family val="2"/>
      <charset val="204"/>
      <scheme val="minor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sz val="9.5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0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164" fontId="7" fillId="0" borderId="2" xfId="0" applyNumberFormat="1" applyFont="1" applyBorder="1" applyAlignment="1">
      <alignment vertical="center" wrapText="1"/>
    </xf>
    <xf numFmtId="165" fontId="7" fillId="0" borderId="2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top" wrapText="1"/>
    </xf>
    <xf numFmtId="164" fontId="6" fillId="3" borderId="2" xfId="0" applyNumberFormat="1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165" fontId="9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Fill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49" fontId="10" fillId="0" borderId="2" xfId="0" applyNumberFormat="1" applyFont="1" applyFill="1" applyBorder="1" applyAlignment="1">
      <alignment horizontal="center" vertical="top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65" fontId="5" fillId="0" borderId="2" xfId="0" applyNumberFormat="1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top" wrapText="1"/>
    </xf>
    <xf numFmtId="167" fontId="6" fillId="0" borderId="2" xfId="0" applyNumberFormat="1" applyFont="1" applyBorder="1" applyAlignment="1">
      <alignment horizontal="center" vertical="top" wrapText="1"/>
    </xf>
    <xf numFmtId="167" fontId="6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top" wrapText="1"/>
    </xf>
    <xf numFmtId="49" fontId="6" fillId="3" borderId="2" xfId="0" applyNumberFormat="1" applyFont="1" applyFill="1" applyBorder="1" applyAlignment="1">
      <alignment horizontal="center" vertical="top" wrapText="1"/>
    </xf>
    <xf numFmtId="49" fontId="7" fillId="3" borderId="1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1" fillId="0" borderId="0" xfId="0" applyFont="1" applyFill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5" fontId="7" fillId="3" borderId="6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5" fontId="6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75FFE-C694-4036-9B0C-8CA9B56B9A1F}">
  <sheetPr>
    <pageSetUpPr fitToPage="1"/>
  </sheetPr>
  <dimension ref="A2:M201"/>
  <sheetViews>
    <sheetView tabSelected="1" topLeftCell="A160" workbookViewId="0">
      <selection activeCell="J108" sqref="J108"/>
    </sheetView>
  </sheetViews>
  <sheetFormatPr defaultRowHeight="12.75" x14ac:dyDescent="0.2"/>
  <cols>
    <col min="1" max="2" width="10.5703125" style="7" customWidth="1"/>
    <col min="3" max="3" width="10.42578125" style="7" customWidth="1"/>
    <col min="4" max="5" width="10.5703125" style="7" customWidth="1"/>
    <col min="6" max="6" width="5.42578125" style="7" customWidth="1"/>
    <col min="7" max="7" width="9.85546875" style="7" customWidth="1"/>
    <col min="8" max="12" width="11.140625" style="7" customWidth="1"/>
    <col min="13" max="13" width="11.5703125" style="7" customWidth="1"/>
    <col min="14" max="255" width="9.140625" style="7"/>
    <col min="256" max="261" width="10.5703125" style="7" customWidth="1"/>
    <col min="262" max="262" width="5.42578125" style="7" customWidth="1"/>
    <col min="263" max="263" width="9.85546875" style="7" customWidth="1"/>
    <col min="264" max="269" width="11.140625" style="7" customWidth="1"/>
    <col min="270" max="511" width="9.140625" style="7"/>
    <col min="512" max="517" width="10.5703125" style="7" customWidth="1"/>
    <col min="518" max="518" width="5.42578125" style="7" customWidth="1"/>
    <col min="519" max="519" width="9.85546875" style="7" customWidth="1"/>
    <col min="520" max="525" width="11.140625" style="7" customWidth="1"/>
    <col min="526" max="767" width="9.140625" style="7"/>
    <col min="768" max="773" width="10.5703125" style="7" customWidth="1"/>
    <col min="774" max="774" width="5.42578125" style="7" customWidth="1"/>
    <col min="775" max="775" width="9.85546875" style="7" customWidth="1"/>
    <col min="776" max="781" width="11.140625" style="7" customWidth="1"/>
    <col min="782" max="1023" width="9.140625" style="7"/>
    <col min="1024" max="1029" width="10.5703125" style="7" customWidth="1"/>
    <col min="1030" max="1030" width="5.42578125" style="7" customWidth="1"/>
    <col min="1031" max="1031" width="9.85546875" style="7" customWidth="1"/>
    <col min="1032" max="1037" width="11.140625" style="7" customWidth="1"/>
    <col min="1038" max="1279" width="9.140625" style="7"/>
    <col min="1280" max="1285" width="10.5703125" style="7" customWidth="1"/>
    <col min="1286" max="1286" width="5.42578125" style="7" customWidth="1"/>
    <col min="1287" max="1287" width="9.85546875" style="7" customWidth="1"/>
    <col min="1288" max="1293" width="11.140625" style="7" customWidth="1"/>
    <col min="1294" max="1535" width="9.140625" style="7"/>
    <col min="1536" max="1541" width="10.5703125" style="7" customWidth="1"/>
    <col min="1542" max="1542" width="5.42578125" style="7" customWidth="1"/>
    <col min="1543" max="1543" width="9.85546875" style="7" customWidth="1"/>
    <col min="1544" max="1549" width="11.140625" style="7" customWidth="1"/>
    <col min="1550" max="1791" width="9.140625" style="7"/>
    <col min="1792" max="1797" width="10.5703125" style="7" customWidth="1"/>
    <col min="1798" max="1798" width="5.42578125" style="7" customWidth="1"/>
    <col min="1799" max="1799" width="9.85546875" style="7" customWidth="1"/>
    <col min="1800" max="1805" width="11.140625" style="7" customWidth="1"/>
    <col min="1806" max="2047" width="9.140625" style="7"/>
    <col min="2048" max="2053" width="10.5703125" style="7" customWidth="1"/>
    <col min="2054" max="2054" width="5.42578125" style="7" customWidth="1"/>
    <col min="2055" max="2055" width="9.85546875" style="7" customWidth="1"/>
    <col min="2056" max="2061" width="11.140625" style="7" customWidth="1"/>
    <col min="2062" max="2303" width="9.140625" style="7"/>
    <col min="2304" max="2309" width="10.5703125" style="7" customWidth="1"/>
    <col min="2310" max="2310" width="5.42578125" style="7" customWidth="1"/>
    <col min="2311" max="2311" width="9.85546875" style="7" customWidth="1"/>
    <col min="2312" max="2317" width="11.140625" style="7" customWidth="1"/>
    <col min="2318" max="2559" width="9.140625" style="7"/>
    <col min="2560" max="2565" width="10.5703125" style="7" customWidth="1"/>
    <col min="2566" max="2566" width="5.42578125" style="7" customWidth="1"/>
    <col min="2567" max="2567" width="9.85546875" style="7" customWidth="1"/>
    <col min="2568" max="2573" width="11.140625" style="7" customWidth="1"/>
    <col min="2574" max="2815" width="9.140625" style="7"/>
    <col min="2816" max="2821" width="10.5703125" style="7" customWidth="1"/>
    <col min="2822" max="2822" width="5.42578125" style="7" customWidth="1"/>
    <col min="2823" max="2823" width="9.85546875" style="7" customWidth="1"/>
    <col min="2824" max="2829" width="11.140625" style="7" customWidth="1"/>
    <col min="2830" max="3071" width="9.140625" style="7"/>
    <col min="3072" max="3077" width="10.5703125" style="7" customWidth="1"/>
    <col min="3078" max="3078" width="5.42578125" style="7" customWidth="1"/>
    <col min="3079" max="3079" width="9.85546875" style="7" customWidth="1"/>
    <col min="3080" max="3085" width="11.140625" style="7" customWidth="1"/>
    <col min="3086" max="3327" width="9.140625" style="7"/>
    <col min="3328" max="3333" width="10.5703125" style="7" customWidth="1"/>
    <col min="3334" max="3334" width="5.42578125" style="7" customWidth="1"/>
    <col min="3335" max="3335" width="9.85546875" style="7" customWidth="1"/>
    <col min="3336" max="3341" width="11.140625" style="7" customWidth="1"/>
    <col min="3342" max="3583" width="9.140625" style="7"/>
    <col min="3584" max="3589" width="10.5703125" style="7" customWidth="1"/>
    <col min="3590" max="3590" width="5.42578125" style="7" customWidth="1"/>
    <col min="3591" max="3591" width="9.85546875" style="7" customWidth="1"/>
    <col min="3592" max="3597" width="11.140625" style="7" customWidth="1"/>
    <col min="3598" max="3839" width="9.140625" style="7"/>
    <col min="3840" max="3845" width="10.5703125" style="7" customWidth="1"/>
    <col min="3846" max="3846" width="5.42578125" style="7" customWidth="1"/>
    <col min="3847" max="3847" width="9.85546875" style="7" customWidth="1"/>
    <col min="3848" max="3853" width="11.140625" style="7" customWidth="1"/>
    <col min="3854" max="4095" width="9.140625" style="7"/>
    <col min="4096" max="4101" width="10.5703125" style="7" customWidth="1"/>
    <col min="4102" max="4102" width="5.42578125" style="7" customWidth="1"/>
    <col min="4103" max="4103" width="9.85546875" style="7" customWidth="1"/>
    <col min="4104" max="4109" width="11.140625" style="7" customWidth="1"/>
    <col min="4110" max="4351" width="9.140625" style="7"/>
    <col min="4352" max="4357" width="10.5703125" style="7" customWidth="1"/>
    <col min="4358" max="4358" width="5.42578125" style="7" customWidth="1"/>
    <col min="4359" max="4359" width="9.85546875" style="7" customWidth="1"/>
    <col min="4360" max="4365" width="11.140625" style="7" customWidth="1"/>
    <col min="4366" max="4607" width="9.140625" style="7"/>
    <col min="4608" max="4613" width="10.5703125" style="7" customWidth="1"/>
    <col min="4614" max="4614" width="5.42578125" style="7" customWidth="1"/>
    <col min="4615" max="4615" width="9.85546875" style="7" customWidth="1"/>
    <col min="4616" max="4621" width="11.140625" style="7" customWidth="1"/>
    <col min="4622" max="4863" width="9.140625" style="7"/>
    <col min="4864" max="4869" width="10.5703125" style="7" customWidth="1"/>
    <col min="4870" max="4870" width="5.42578125" style="7" customWidth="1"/>
    <col min="4871" max="4871" width="9.85546875" style="7" customWidth="1"/>
    <col min="4872" max="4877" width="11.140625" style="7" customWidth="1"/>
    <col min="4878" max="5119" width="9.140625" style="7"/>
    <col min="5120" max="5125" width="10.5703125" style="7" customWidth="1"/>
    <col min="5126" max="5126" width="5.42578125" style="7" customWidth="1"/>
    <col min="5127" max="5127" width="9.85546875" style="7" customWidth="1"/>
    <col min="5128" max="5133" width="11.140625" style="7" customWidth="1"/>
    <col min="5134" max="5375" width="9.140625" style="7"/>
    <col min="5376" max="5381" width="10.5703125" style="7" customWidth="1"/>
    <col min="5382" max="5382" width="5.42578125" style="7" customWidth="1"/>
    <col min="5383" max="5383" width="9.85546875" style="7" customWidth="1"/>
    <col min="5384" max="5389" width="11.140625" style="7" customWidth="1"/>
    <col min="5390" max="5631" width="9.140625" style="7"/>
    <col min="5632" max="5637" width="10.5703125" style="7" customWidth="1"/>
    <col min="5638" max="5638" width="5.42578125" style="7" customWidth="1"/>
    <col min="5639" max="5639" width="9.85546875" style="7" customWidth="1"/>
    <col min="5640" max="5645" width="11.140625" style="7" customWidth="1"/>
    <col min="5646" max="5887" width="9.140625" style="7"/>
    <col min="5888" max="5893" width="10.5703125" style="7" customWidth="1"/>
    <col min="5894" max="5894" width="5.42578125" style="7" customWidth="1"/>
    <col min="5895" max="5895" width="9.85546875" style="7" customWidth="1"/>
    <col min="5896" max="5901" width="11.140625" style="7" customWidth="1"/>
    <col min="5902" max="6143" width="9.140625" style="7"/>
    <col min="6144" max="6149" width="10.5703125" style="7" customWidth="1"/>
    <col min="6150" max="6150" width="5.42578125" style="7" customWidth="1"/>
    <col min="6151" max="6151" width="9.85546875" style="7" customWidth="1"/>
    <col min="6152" max="6157" width="11.140625" style="7" customWidth="1"/>
    <col min="6158" max="6399" width="9.140625" style="7"/>
    <col min="6400" max="6405" width="10.5703125" style="7" customWidth="1"/>
    <col min="6406" max="6406" width="5.42578125" style="7" customWidth="1"/>
    <col min="6407" max="6407" width="9.85546875" style="7" customWidth="1"/>
    <col min="6408" max="6413" width="11.140625" style="7" customWidth="1"/>
    <col min="6414" max="6655" width="9.140625" style="7"/>
    <col min="6656" max="6661" width="10.5703125" style="7" customWidth="1"/>
    <col min="6662" max="6662" width="5.42578125" style="7" customWidth="1"/>
    <col min="6663" max="6663" width="9.85546875" style="7" customWidth="1"/>
    <col min="6664" max="6669" width="11.140625" style="7" customWidth="1"/>
    <col min="6670" max="6911" width="9.140625" style="7"/>
    <col min="6912" max="6917" width="10.5703125" style="7" customWidth="1"/>
    <col min="6918" max="6918" width="5.42578125" style="7" customWidth="1"/>
    <col min="6919" max="6919" width="9.85546875" style="7" customWidth="1"/>
    <col min="6920" max="6925" width="11.140625" style="7" customWidth="1"/>
    <col min="6926" max="7167" width="9.140625" style="7"/>
    <col min="7168" max="7173" width="10.5703125" style="7" customWidth="1"/>
    <col min="7174" max="7174" width="5.42578125" style="7" customWidth="1"/>
    <col min="7175" max="7175" width="9.85546875" style="7" customWidth="1"/>
    <col min="7176" max="7181" width="11.140625" style="7" customWidth="1"/>
    <col min="7182" max="7423" width="9.140625" style="7"/>
    <col min="7424" max="7429" width="10.5703125" style="7" customWidth="1"/>
    <col min="7430" max="7430" width="5.42578125" style="7" customWidth="1"/>
    <col min="7431" max="7431" width="9.85546875" style="7" customWidth="1"/>
    <col min="7432" max="7437" width="11.140625" style="7" customWidth="1"/>
    <col min="7438" max="7679" width="9.140625" style="7"/>
    <col min="7680" max="7685" width="10.5703125" style="7" customWidth="1"/>
    <col min="7686" max="7686" width="5.42578125" style="7" customWidth="1"/>
    <col min="7687" max="7687" width="9.85546875" style="7" customWidth="1"/>
    <col min="7688" max="7693" width="11.140625" style="7" customWidth="1"/>
    <col min="7694" max="7935" width="9.140625" style="7"/>
    <col min="7936" max="7941" width="10.5703125" style="7" customWidth="1"/>
    <col min="7942" max="7942" width="5.42578125" style="7" customWidth="1"/>
    <col min="7943" max="7943" width="9.85546875" style="7" customWidth="1"/>
    <col min="7944" max="7949" width="11.140625" style="7" customWidth="1"/>
    <col min="7950" max="8191" width="9.140625" style="7"/>
    <col min="8192" max="8197" width="10.5703125" style="7" customWidth="1"/>
    <col min="8198" max="8198" width="5.42578125" style="7" customWidth="1"/>
    <col min="8199" max="8199" width="9.85546875" style="7" customWidth="1"/>
    <col min="8200" max="8205" width="11.140625" style="7" customWidth="1"/>
    <col min="8206" max="8447" width="9.140625" style="7"/>
    <col min="8448" max="8453" width="10.5703125" style="7" customWidth="1"/>
    <col min="8454" max="8454" width="5.42578125" style="7" customWidth="1"/>
    <col min="8455" max="8455" width="9.85546875" style="7" customWidth="1"/>
    <col min="8456" max="8461" width="11.140625" style="7" customWidth="1"/>
    <col min="8462" max="8703" width="9.140625" style="7"/>
    <col min="8704" max="8709" width="10.5703125" style="7" customWidth="1"/>
    <col min="8710" max="8710" width="5.42578125" style="7" customWidth="1"/>
    <col min="8711" max="8711" width="9.85546875" style="7" customWidth="1"/>
    <col min="8712" max="8717" width="11.140625" style="7" customWidth="1"/>
    <col min="8718" max="8959" width="9.140625" style="7"/>
    <col min="8960" max="8965" width="10.5703125" style="7" customWidth="1"/>
    <col min="8966" max="8966" width="5.42578125" style="7" customWidth="1"/>
    <col min="8967" max="8967" width="9.85546875" style="7" customWidth="1"/>
    <col min="8968" max="8973" width="11.140625" style="7" customWidth="1"/>
    <col min="8974" max="9215" width="9.140625" style="7"/>
    <col min="9216" max="9221" width="10.5703125" style="7" customWidth="1"/>
    <col min="9222" max="9222" width="5.42578125" style="7" customWidth="1"/>
    <col min="9223" max="9223" width="9.85546875" style="7" customWidth="1"/>
    <col min="9224" max="9229" width="11.140625" style="7" customWidth="1"/>
    <col min="9230" max="9471" width="9.140625" style="7"/>
    <col min="9472" max="9477" width="10.5703125" style="7" customWidth="1"/>
    <col min="9478" max="9478" width="5.42578125" style="7" customWidth="1"/>
    <col min="9479" max="9479" width="9.85546875" style="7" customWidth="1"/>
    <col min="9480" max="9485" width="11.140625" style="7" customWidth="1"/>
    <col min="9486" max="9727" width="9.140625" style="7"/>
    <col min="9728" max="9733" width="10.5703125" style="7" customWidth="1"/>
    <col min="9734" max="9734" width="5.42578125" style="7" customWidth="1"/>
    <col min="9735" max="9735" width="9.85546875" style="7" customWidth="1"/>
    <col min="9736" max="9741" width="11.140625" style="7" customWidth="1"/>
    <col min="9742" max="9983" width="9.140625" style="7"/>
    <col min="9984" max="9989" width="10.5703125" style="7" customWidth="1"/>
    <col min="9990" max="9990" width="5.42578125" style="7" customWidth="1"/>
    <col min="9991" max="9991" width="9.85546875" style="7" customWidth="1"/>
    <col min="9992" max="9997" width="11.140625" style="7" customWidth="1"/>
    <col min="9998" max="10239" width="9.140625" style="7"/>
    <col min="10240" max="10245" width="10.5703125" style="7" customWidth="1"/>
    <col min="10246" max="10246" width="5.42578125" style="7" customWidth="1"/>
    <col min="10247" max="10247" width="9.85546875" style="7" customWidth="1"/>
    <col min="10248" max="10253" width="11.140625" style="7" customWidth="1"/>
    <col min="10254" max="10495" width="9.140625" style="7"/>
    <col min="10496" max="10501" width="10.5703125" style="7" customWidth="1"/>
    <col min="10502" max="10502" width="5.42578125" style="7" customWidth="1"/>
    <col min="10503" max="10503" width="9.85546875" style="7" customWidth="1"/>
    <col min="10504" max="10509" width="11.140625" style="7" customWidth="1"/>
    <col min="10510" max="10751" width="9.140625" style="7"/>
    <col min="10752" max="10757" width="10.5703125" style="7" customWidth="1"/>
    <col min="10758" max="10758" width="5.42578125" style="7" customWidth="1"/>
    <col min="10759" max="10759" width="9.85546875" style="7" customWidth="1"/>
    <col min="10760" max="10765" width="11.140625" style="7" customWidth="1"/>
    <col min="10766" max="11007" width="9.140625" style="7"/>
    <col min="11008" max="11013" width="10.5703125" style="7" customWidth="1"/>
    <col min="11014" max="11014" width="5.42578125" style="7" customWidth="1"/>
    <col min="11015" max="11015" width="9.85546875" style="7" customWidth="1"/>
    <col min="11016" max="11021" width="11.140625" style="7" customWidth="1"/>
    <col min="11022" max="11263" width="9.140625" style="7"/>
    <col min="11264" max="11269" width="10.5703125" style="7" customWidth="1"/>
    <col min="11270" max="11270" width="5.42578125" style="7" customWidth="1"/>
    <col min="11271" max="11271" width="9.85546875" style="7" customWidth="1"/>
    <col min="11272" max="11277" width="11.140625" style="7" customWidth="1"/>
    <col min="11278" max="11519" width="9.140625" style="7"/>
    <col min="11520" max="11525" width="10.5703125" style="7" customWidth="1"/>
    <col min="11526" max="11526" width="5.42578125" style="7" customWidth="1"/>
    <col min="11527" max="11527" width="9.85546875" style="7" customWidth="1"/>
    <col min="11528" max="11533" width="11.140625" style="7" customWidth="1"/>
    <col min="11534" max="11775" width="9.140625" style="7"/>
    <col min="11776" max="11781" width="10.5703125" style="7" customWidth="1"/>
    <col min="11782" max="11782" width="5.42578125" style="7" customWidth="1"/>
    <col min="11783" max="11783" width="9.85546875" style="7" customWidth="1"/>
    <col min="11784" max="11789" width="11.140625" style="7" customWidth="1"/>
    <col min="11790" max="12031" width="9.140625" style="7"/>
    <col min="12032" max="12037" width="10.5703125" style="7" customWidth="1"/>
    <col min="12038" max="12038" width="5.42578125" style="7" customWidth="1"/>
    <col min="12039" max="12039" width="9.85546875" style="7" customWidth="1"/>
    <col min="12040" max="12045" width="11.140625" style="7" customWidth="1"/>
    <col min="12046" max="12287" width="9.140625" style="7"/>
    <col min="12288" max="12293" width="10.5703125" style="7" customWidth="1"/>
    <col min="12294" max="12294" width="5.42578125" style="7" customWidth="1"/>
    <col min="12295" max="12295" width="9.85546875" style="7" customWidth="1"/>
    <col min="12296" max="12301" width="11.140625" style="7" customWidth="1"/>
    <col min="12302" max="12543" width="9.140625" style="7"/>
    <col min="12544" max="12549" width="10.5703125" style="7" customWidth="1"/>
    <col min="12550" max="12550" width="5.42578125" style="7" customWidth="1"/>
    <col min="12551" max="12551" width="9.85546875" style="7" customWidth="1"/>
    <col min="12552" max="12557" width="11.140625" style="7" customWidth="1"/>
    <col min="12558" max="12799" width="9.140625" style="7"/>
    <col min="12800" max="12805" width="10.5703125" style="7" customWidth="1"/>
    <col min="12806" max="12806" width="5.42578125" style="7" customWidth="1"/>
    <col min="12807" max="12807" width="9.85546875" style="7" customWidth="1"/>
    <col min="12808" max="12813" width="11.140625" style="7" customWidth="1"/>
    <col min="12814" max="13055" width="9.140625" style="7"/>
    <col min="13056" max="13061" width="10.5703125" style="7" customWidth="1"/>
    <col min="13062" max="13062" width="5.42578125" style="7" customWidth="1"/>
    <col min="13063" max="13063" width="9.85546875" style="7" customWidth="1"/>
    <col min="13064" max="13069" width="11.140625" style="7" customWidth="1"/>
    <col min="13070" max="13311" width="9.140625" style="7"/>
    <col min="13312" max="13317" width="10.5703125" style="7" customWidth="1"/>
    <col min="13318" max="13318" width="5.42578125" style="7" customWidth="1"/>
    <col min="13319" max="13319" width="9.85546875" style="7" customWidth="1"/>
    <col min="13320" max="13325" width="11.140625" style="7" customWidth="1"/>
    <col min="13326" max="13567" width="9.140625" style="7"/>
    <col min="13568" max="13573" width="10.5703125" style="7" customWidth="1"/>
    <col min="13574" max="13574" width="5.42578125" style="7" customWidth="1"/>
    <col min="13575" max="13575" width="9.85546875" style="7" customWidth="1"/>
    <col min="13576" max="13581" width="11.140625" style="7" customWidth="1"/>
    <col min="13582" max="13823" width="9.140625" style="7"/>
    <col min="13824" max="13829" width="10.5703125" style="7" customWidth="1"/>
    <col min="13830" max="13830" width="5.42578125" style="7" customWidth="1"/>
    <col min="13831" max="13831" width="9.85546875" style="7" customWidth="1"/>
    <col min="13832" max="13837" width="11.140625" style="7" customWidth="1"/>
    <col min="13838" max="14079" width="9.140625" style="7"/>
    <col min="14080" max="14085" width="10.5703125" style="7" customWidth="1"/>
    <col min="14086" max="14086" width="5.42578125" style="7" customWidth="1"/>
    <col min="14087" max="14087" width="9.85546875" style="7" customWidth="1"/>
    <col min="14088" max="14093" width="11.140625" style="7" customWidth="1"/>
    <col min="14094" max="14335" width="9.140625" style="7"/>
    <col min="14336" max="14341" width="10.5703125" style="7" customWidth="1"/>
    <col min="14342" max="14342" width="5.42578125" style="7" customWidth="1"/>
    <col min="14343" max="14343" width="9.85546875" style="7" customWidth="1"/>
    <col min="14344" max="14349" width="11.140625" style="7" customWidth="1"/>
    <col min="14350" max="14591" width="9.140625" style="7"/>
    <col min="14592" max="14597" width="10.5703125" style="7" customWidth="1"/>
    <col min="14598" max="14598" width="5.42578125" style="7" customWidth="1"/>
    <col min="14599" max="14599" width="9.85546875" style="7" customWidth="1"/>
    <col min="14600" max="14605" width="11.140625" style="7" customWidth="1"/>
    <col min="14606" max="14847" width="9.140625" style="7"/>
    <col min="14848" max="14853" width="10.5703125" style="7" customWidth="1"/>
    <col min="14854" max="14854" width="5.42578125" style="7" customWidth="1"/>
    <col min="14855" max="14855" width="9.85546875" style="7" customWidth="1"/>
    <col min="14856" max="14861" width="11.140625" style="7" customWidth="1"/>
    <col min="14862" max="15103" width="9.140625" style="7"/>
    <col min="15104" max="15109" width="10.5703125" style="7" customWidth="1"/>
    <col min="15110" max="15110" width="5.42578125" style="7" customWidth="1"/>
    <col min="15111" max="15111" width="9.85546875" style="7" customWidth="1"/>
    <col min="15112" max="15117" width="11.140625" style="7" customWidth="1"/>
    <col min="15118" max="15359" width="9.140625" style="7"/>
    <col min="15360" max="15365" width="10.5703125" style="7" customWidth="1"/>
    <col min="15366" max="15366" width="5.42578125" style="7" customWidth="1"/>
    <col min="15367" max="15367" width="9.85546875" style="7" customWidth="1"/>
    <col min="15368" max="15373" width="11.140625" style="7" customWidth="1"/>
    <col min="15374" max="15615" width="9.140625" style="7"/>
    <col min="15616" max="15621" width="10.5703125" style="7" customWidth="1"/>
    <col min="15622" max="15622" width="5.42578125" style="7" customWidth="1"/>
    <col min="15623" max="15623" width="9.85546875" style="7" customWidth="1"/>
    <col min="15624" max="15629" width="11.140625" style="7" customWidth="1"/>
    <col min="15630" max="15871" width="9.140625" style="7"/>
    <col min="15872" max="15877" width="10.5703125" style="7" customWidth="1"/>
    <col min="15878" max="15878" width="5.42578125" style="7" customWidth="1"/>
    <col min="15879" max="15879" width="9.85546875" style="7" customWidth="1"/>
    <col min="15880" max="15885" width="11.140625" style="7" customWidth="1"/>
    <col min="15886" max="16127" width="9.140625" style="7"/>
    <col min="16128" max="16133" width="10.5703125" style="7" customWidth="1"/>
    <col min="16134" max="16134" width="5.42578125" style="7" customWidth="1"/>
    <col min="16135" max="16135" width="9.85546875" style="7" customWidth="1"/>
    <col min="16136" max="16141" width="11.140625" style="7" customWidth="1"/>
    <col min="16142" max="16384" width="9.140625" style="7"/>
  </cols>
  <sheetData>
    <row r="2" spans="1:13" s="2" customFormat="1" ht="18.75" x14ac:dyDescent="0.3">
      <c r="A2" s="115" t="s">
        <v>141</v>
      </c>
      <c r="B2" s="116"/>
      <c r="C2" s="116"/>
      <c r="D2" s="116"/>
      <c r="E2" s="116"/>
      <c r="F2" s="96"/>
      <c r="G2" s="96"/>
      <c r="H2" s="96"/>
      <c r="I2" s="115" t="s">
        <v>142</v>
      </c>
      <c r="J2" s="115"/>
      <c r="K2" s="115"/>
      <c r="L2" s="115"/>
      <c r="M2" s="115"/>
    </row>
    <row r="3" spans="1:13" s="2" customFormat="1" ht="18.75" customHeight="1" x14ac:dyDescent="0.3">
      <c r="A3" s="117" t="s">
        <v>0</v>
      </c>
      <c r="B3" s="117"/>
      <c r="C3" s="117"/>
      <c r="D3" s="117"/>
      <c r="E3" s="117"/>
      <c r="F3" s="96"/>
      <c r="G3" s="96"/>
      <c r="H3" s="96"/>
      <c r="I3" s="118" t="s">
        <v>1</v>
      </c>
      <c r="J3" s="118"/>
      <c r="K3" s="118"/>
      <c r="L3" s="118"/>
      <c r="M3" s="55"/>
    </row>
    <row r="4" spans="1:13" s="2" customFormat="1" ht="15" customHeight="1" x14ac:dyDescent="0.2">
      <c r="A4" s="117" t="s">
        <v>133</v>
      </c>
      <c r="B4" s="117"/>
      <c r="C4" s="117"/>
      <c r="D4" s="117"/>
      <c r="E4" s="117"/>
      <c r="F4" s="96"/>
      <c r="G4" s="96"/>
      <c r="H4" s="96"/>
      <c r="I4" s="117" t="s">
        <v>3</v>
      </c>
      <c r="J4" s="117"/>
      <c r="K4" s="117"/>
      <c r="L4" s="117"/>
      <c r="M4" s="117"/>
    </row>
    <row r="5" spans="1:13" s="2" customFormat="1" ht="16.5" customHeight="1" x14ac:dyDescent="0.2">
      <c r="A5" s="127" t="s">
        <v>2</v>
      </c>
      <c r="B5" s="127"/>
      <c r="C5" s="127"/>
      <c r="D5" s="127"/>
      <c r="E5" s="127"/>
      <c r="F5" s="96"/>
      <c r="G5" s="96"/>
      <c r="H5" s="96"/>
      <c r="I5" s="127" t="s">
        <v>2</v>
      </c>
      <c r="J5" s="127"/>
      <c r="K5" s="127"/>
      <c r="L5" s="127"/>
      <c r="M5" s="127"/>
    </row>
    <row r="6" spans="1:13" s="2" customFormat="1" ht="15" customHeight="1" x14ac:dyDescent="0.3">
      <c r="A6" s="119"/>
      <c r="B6" s="119"/>
      <c r="C6" s="3"/>
      <c r="D6" s="95"/>
      <c r="E6" s="95"/>
      <c r="F6" s="96"/>
      <c r="G6" s="96"/>
      <c r="H6" s="96"/>
      <c r="I6" s="119"/>
      <c r="J6" s="119"/>
      <c r="K6" s="128" t="s">
        <v>137</v>
      </c>
      <c r="L6" s="128"/>
      <c r="M6" s="128"/>
    </row>
    <row r="7" spans="1:13" s="2" customFormat="1" ht="15" customHeight="1" x14ac:dyDescent="0.25">
      <c r="A7" s="129" t="s">
        <v>224</v>
      </c>
      <c r="B7" s="129"/>
      <c r="C7" s="129"/>
      <c r="D7" s="129"/>
      <c r="E7" s="130"/>
      <c r="F7" s="96"/>
      <c r="G7" s="96"/>
      <c r="H7" s="96"/>
      <c r="I7" s="117" t="s">
        <v>223</v>
      </c>
      <c r="J7" s="117"/>
      <c r="K7" s="117"/>
      <c r="L7" s="117"/>
      <c r="M7" s="117"/>
    </row>
    <row r="8" spans="1:13" s="2" customFormat="1" ht="18" customHeight="1" x14ac:dyDescent="0.25">
      <c r="A8" s="119"/>
      <c r="B8" s="119"/>
      <c r="C8" s="119"/>
      <c r="D8" s="94"/>
      <c r="E8" s="94"/>
      <c r="F8" s="96"/>
      <c r="G8" s="96"/>
      <c r="H8" s="96"/>
      <c r="I8" s="77" t="s">
        <v>296</v>
      </c>
      <c r="J8" s="77" t="s">
        <v>295</v>
      </c>
      <c r="K8" s="114" t="s">
        <v>143</v>
      </c>
      <c r="M8" s="94"/>
    </row>
    <row r="9" spans="1:13" ht="12.75" customHeight="1" x14ac:dyDescent="0.2">
      <c r="A9" s="5"/>
      <c r="B9" s="5"/>
      <c r="C9" s="6"/>
      <c r="D9" s="6"/>
      <c r="E9" s="6"/>
      <c r="F9" s="6"/>
      <c r="G9" s="6"/>
      <c r="H9" s="6"/>
      <c r="I9" s="6"/>
      <c r="J9" s="6"/>
      <c r="K9" s="66" t="s">
        <v>5</v>
      </c>
      <c r="L9" s="120" t="s">
        <v>144</v>
      </c>
      <c r="M9" s="120" t="s">
        <v>145</v>
      </c>
    </row>
    <row r="10" spans="1:13" ht="14.25" customHeight="1" x14ac:dyDescent="0.2">
      <c r="A10" s="5"/>
      <c r="B10" s="6"/>
      <c r="C10" s="6"/>
      <c r="D10" s="6"/>
      <c r="E10" s="6"/>
      <c r="F10" s="6"/>
      <c r="G10" s="6"/>
      <c r="H10" s="6"/>
      <c r="I10" s="6"/>
      <c r="J10" s="63" t="s">
        <v>6</v>
      </c>
      <c r="K10" s="67">
        <v>2024</v>
      </c>
      <c r="L10" s="121"/>
      <c r="M10" s="121"/>
    </row>
    <row r="11" spans="1:13" ht="62.25" customHeight="1" x14ac:dyDescent="0.25">
      <c r="A11" s="122" t="s">
        <v>7</v>
      </c>
      <c r="B11" s="122"/>
      <c r="C11" s="122"/>
      <c r="D11" s="123" t="s">
        <v>188</v>
      </c>
      <c r="E11" s="124"/>
      <c r="F11" s="124"/>
      <c r="G11" s="124"/>
      <c r="H11" s="124"/>
      <c r="I11" s="124"/>
      <c r="J11" s="64" t="s">
        <v>8</v>
      </c>
      <c r="K11" s="69" t="s">
        <v>135</v>
      </c>
      <c r="L11" s="60" t="s">
        <v>146</v>
      </c>
      <c r="M11" s="60"/>
    </row>
    <row r="12" spans="1:13" ht="15.75" x14ac:dyDescent="0.2">
      <c r="A12" s="122" t="s">
        <v>9</v>
      </c>
      <c r="B12" s="122"/>
      <c r="C12" s="122"/>
      <c r="D12" s="125" t="s">
        <v>10</v>
      </c>
      <c r="E12" s="125"/>
      <c r="F12" s="125"/>
      <c r="G12" s="125"/>
      <c r="H12" s="125"/>
      <c r="I12" s="126"/>
      <c r="J12" s="64" t="s">
        <v>11</v>
      </c>
      <c r="K12" s="67">
        <v>1009</v>
      </c>
      <c r="L12" s="59"/>
      <c r="M12" s="59"/>
    </row>
    <row r="13" spans="1:13" ht="12.75" customHeight="1" x14ac:dyDescent="0.2">
      <c r="A13" s="122" t="s">
        <v>12</v>
      </c>
      <c r="B13" s="122"/>
      <c r="C13" s="122"/>
      <c r="D13" s="125" t="s">
        <v>126</v>
      </c>
      <c r="E13" s="125"/>
      <c r="F13" s="125"/>
      <c r="G13" s="125"/>
      <c r="H13" s="125"/>
      <c r="I13" s="126"/>
      <c r="J13" s="64" t="s">
        <v>13</v>
      </c>
      <c r="K13" s="67"/>
      <c r="L13" s="59"/>
      <c r="M13" s="59"/>
    </row>
    <row r="14" spans="1:13" ht="25.5" customHeight="1" x14ac:dyDescent="0.2">
      <c r="A14" s="122" t="s">
        <v>14</v>
      </c>
      <c r="B14" s="122"/>
      <c r="C14" s="122"/>
      <c r="D14" s="132" t="s">
        <v>125</v>
      </c>
      <c r="E14" s="133"/>
      <c r="F14" s="133"/>
      <c r="G14" s="133"/>
      <c r="H14" s="133"/>
      <c r="I14" s="133"/>
      <c r="J14" s="64" t="s">
        <v>15</v>
      </c>
      <c r="K14" s="67" t="s">
        <v>127</v>
      </c>
      <c r="L14" s="59"/>
      <c r="M14" s="59"/>
    </row>
    <row r="15" spans="1:13" ht="12.75" customHeight="1" x14ac:dyDescent="0.2">
      <c r="A15" s="122" t="s">
        <v>16</v>
      </c>
      <c r="B15" s="122"/>
      <c r="C15" s="122"/>
      <c r="D15" s="125" t="s">
        <v>195</v>
      </c>
      <c r="E15" s="125"/>
      <c r="F15" s="125"/>
      <c r="G15" s="125"/>
      <c r="H15" s="125"/>
      <c r="I15" s="126"/>
      <c r="J15" s="65"/>
      <c r="K15" s="58"/>
      <c r="L15" s="68"/>
      <c r="M15" s="68"/>
    </row>
    <row r="16" spans="1:13" ht="12.75" customHeight="1" x14ac:dyDescent="0.2">
      <c r="A16" s="122" t="s">
        <v>17</v>
      </c>
      <c r="B16" s="122"/>
      <c r="C16" s="122"/>
      <c r="D16" s="125" t="s">
        <v>128</v>
      </c>
      <c r="E16" s="125"/>
      <c r="F16" s="125"/>
      <c r="G16" s="125"/>
      <c r="H16" s="125"/>
      <c r="I16" s="126"/>
      <c r="J16" s="65"/>
      <c r="K16" s="58"/>
      <c r="L16" s="68"/>
      <c r="M16" s="68"/>
    </row>
    <row r="17" spans="1:13" ht="12.75" customHeight="1" x14ac:dyDescent="0.2">
      <c r="A17" s="122" t="s">
        <v>18</v>
      </c>
      <c r="B17" s="122"/>
      <c r="C17" s="122"/>
      <c r="D17" s="125" t="s">
        <v>129</v>
      </c>
      <c r="E17" s="125"/>
      <c r="F17" s="125"/>
      <c r="G17" s="125"/>
      <c r="H17" s="125"/>
      <c r="I17" s="126"/>
      <c r="J17" s="65"/>
      <c r="K17" s="58"/>
      <c r="L17" s="68"/>
      <c r="M17" s="68"/>
    </row>
    <row r="18" spans="1:13" ht="6.75" customHeight="1" x14ac:dyDescent="0.2"/>
    <row r="19" spans="1:13" ht="15.75" x14ac:dyDescent="0.25">
      <c r="A19" s="131" t="s">
        <v>19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</row>
    <row r="20" spans="1:13" ht="16.5" customHeight="1" x14ac:dyDescent="0.3">
      <c r="A20" s="131" t="s">
        <v>186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</row>
    <row r="21" spans="1:13" ht="15.75" x14ac:dyDescent="0.25">
      <c r="A21" s="131" t="s">
        <v>20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</row>
    <row r="22" spans="1:13" x14ac:dyDescent="0.2">
      <c r="J22" s="138" t="s">
        <v>21</v>
      </c>
      <c r="K22" s="138"/>
      <c r="L22" s="138"/>
      <c r="M22" s="138"/>
    </row>
    <row r="23" spans="1:13" ht="6" customHeight="1" x14ac:dyDescent="0.2"/>
    <row r="24" spans="1:13" s="8" customFormat="1" ht="37.5" customHeight="1" x14ac:dyDescent="0.25">
      <c r="A24" s="139"/>
      <c r="B24" s="139"/>
      <c r="C24" s="139"/>
      <c r="D24" s="139"/>
      <c r="E24" s="139"/>
      <c r="F24" s="139" t="s">
        <v>22</v>
      </c>
      <c r="G24" s="139" t="s">
        <v>23</v>
      </c>
      <c r="H24" s="139" t="s">
        <v>24</v>
      </c>
      <c r="I24" s="139" t="s">
        <v>25</v>
      </c>
      <c r="J24" s="139" t="s">
        <v>26</v>
      </c>
      <c r="K24" s="139"/>
      <c r="L24" s="139"/>
      <c r="M24" s="139"/>
    </row>
    <row r="25" spans="1:13" s="8" customFormat="1" ht="14.25" customHeight="1" x14ac:dyDescent="0.25">
      <c r="A25" s="139"/>
      <c r="B25" s="139"/>
      <c r="C25" s="139"/>
      <c r="D25" s="139"/>
      <c r="E25" s="139"/>
      <c r="F25" s="139"/>
      <c r="G25" s="139"/>
      <c r="H25" s="139"/>
      <c r="I25" s="139"/>
      <c r="J25" s="91" t="s">
        <v>27</v>
      </c>
      <c r="K25" s="91" t="s">
        <v>28</v>
      </c>
      <c r="L25" s="91" t="s">
        <v>29</v>
      </c>
      <c r="M25" s="91" t="s">
        <v>30</v>
      </c>
    </row>
    <row r="26" spans="1:13" s="8" customFormat="1" x14ac:dyDescent="0.25">
      <c r="A26" s="134">
        <v>1</v>
      </c>
      <c r="B26" s="134"/>
      <c r="C26" s="134"/>
      <c r="D26" s="134"/>
      <c r="E26" s="134"/>
      <c r="F26" s="93">
        <v>2</v>
      </c>
      <c r="G26" s="93">
        <v>3</v>
      </c>
      <c r="H26" s="93">
        <v>4</v>
      </c>
      <c r="I26" s="93">
        <v>5</v>
      </c>
      <c r="J26" s="93">
        <v>6</v>
      </c>
      <c r="K26" s="93">
        <v>7</v>
      </c>
      <c r="L26" s="93">
        <v>8</v>
      </c>
      <c r="M26" s="93">
        <v>9</v>
      </c>
    </row>
    <row r="27" spans="1:13" s="8" customFormat="1" ht="23.25" customHeight="1" x14ac:dyDescent="0.25">
      <c r="A27" s="135" t="s">
        <v>149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</row>
    <row r="28" spans="1:13" s="8" customFormat="1" x14ac:dyDescent="0.25">
      <c r="A28" s="136" t="s">
        <v>31</v>
      </c>
      <c r="B28" s="136"/>
      <c r="C28" s="136"/>
      <c r="D28" s="136"/>
      <c r="E28" s="136"/>
      <c r="F28" s="91"/>
      <c r="G28" s="11"/>
      <c r="H28" s="11"/>
      <c r="I28" s="11"/>
      <c r="J28" s="11"/>
      <c r="K28" s="11"/>
      <c r="L28" s="11"/>
      <c r="M28" s="11"/>
    </row>
    <row r="29" spans="1:13" s="8" customFormat="1" ht="15.75" x14ac:dyDescent="0.25">
      <c r="A29" s="137" t="s">
        <v>32</v>
      </c>
      <c r="B29" s="137"/>
      <c r="C29" s="137"/>
      <c r="D29" s="137"/>
      <c r="E29" s="137"/>
      <c r="F29" s="28" t="s">
        <v>33</v>
      </c>
      <c r="G29" s="105">
        <v>748.2</v>
      </c>
      <c r="H29" s="105" t="s">
        <v>275</v>
      </c>
      <c r="I29" s="105">
        <v>1572.8000000000002</v>
      </c>
      <c r="J29" s="106" t="s">
        <v>271</v>
      </c>
      <c r="K29" s="106" t="s">
        <v>272</v>
      </c>
      <c r="L29" s="106">
        <v>307.2</v>
      </c>
      <c r="M29" s="106">
        <v>426.6</v>
      </c>
    </row>
    <row r="30" spans="1:13" s="8" customFormat="1" ht="15.75" x14ac:dyDescent="0.25">
      <c r="A30" s="137" t="s">
        <v>34</v>
      </c>
      <c r="B30" s="137"/>
      <c r="C30" s="137"/>
      <c r="D30" s="137"/>
      <c r="E30" s="137"/>
      <c r="F30" s="28" t="s">
        <v>35</v>
      </c>
      <c r="G30" s="106">
        <v>748.2</v>
      </c>
      <c r="H30" s="106" t="s">
        <v>275</v>
      </c>
      <c r="I30" s="105">
        <v>1572.8000000000002</v>
      </c>
      <c r="J30" s="106" t="s">
        <v>271</v>
      </c>
      <c r="K30" s="106" t="s">
        <v>272</v>
      </c>
      <c r="L30" s="106">
        <v>307.2</v>
      </c>
      <c r="M30" s="106">
        <v>426.6</v>
      </c>
    </row>
    <row r="31" spans="1:13" s="8" customFormat="1" ht="15.75" x14ac:dyDescent="0.25">
      <c r="A31" s="137" t="s">
        <v>36</v>
      </c>
      <c r="B31" s="137"/>
      <c r="C31" s="137"/>
      <c r="D31" s="137"/>
      <c r="E31" s="137"/>
      <c r="F31" s="28" t="s">
        <v>37</v>
      </c>
      <c r="G31" s="106" t="s">
        <v>236</v>
      </c>
      <c r="H31" s="106" t="s">
        <v>237</v>
      </c>
      <c r="I31" s="106" t="s">
        <v>238</v>
      </c>
      <c r="J31" s="106" t="s">
        <v>270</v>
      </c>
      <c r="K31" s="106" t="s">
        <v>239</v>
      </c>
      <c r="L31" s="106" t="s">
        <v>240</v>
      </c>
      <c r="M31" s="106" t="s">
        <v>241</v>
      </c>
    </row>
    <row r="32" spans="1:13" s="8" customFormat="1" ht="15.75" x14ac:dyDescent="0.25">
      <c r="A32" s="137" t="s">
        <v>38</v>
      </c>
      <c r="B32" s="137"/>
      <c r="C32" s="137"/>
      <c r="D32" s="137"/>
      <c r="E32" s="137"/>
      <c r="F32" s="31" t="s">
        <v>39</v>
      </c>
      <c r="G32" s="107"/>
      <c r="H32" s="107"/>
      <c r="I32" s="107"/>
      <c r="J32" s="107"/>
      <c r="K32" s="107"/>
      <c r="L32" s="107"/>
      <c r="M32" s="107"/>
    </row>
    <row r="33" spans="1:13" s="8" customFormat="1" ht="27" customHeight="1" x14ac:dyDescent="0.25">
      <c r="A33" s="140" t="s">
        <v>40</v>
      </c>
      <c r="B33" s="140"/>
      <c r="C33" s="140"/>
      <c r="D33" s="140"/>
      <c r="E33" s="140"/>
      <c r="F33" s="33" t="s">
        <v>41</v>
      </c>
      <c r="G33" s="108">
        <v>623.5</v>
      </c>
      <c r="H33" s="108">
        <v>1309.2</v>
      </c>
      <c r="I33" s="108">
        <v>1310.7000000000003</v>
      </c>
      <c r="J33" s="108" t="s">
        <v>273</v>
      </c>
      <c r="K33" s="108">
        <v>279.2</v>
      </c>
      <c r="L33" s="108" t="s">
        <v>274</v>
      </c>
      <c r="M33" s="108">
        <v>355.5</v>
      </c>
    </row>
    <row r="34" spans="1:13" s="8" customFormat="1" ht="15.75" x14ac:dyDescent="0.25">
      <c r="A34" s="137" t="s">
        <v>232</v>
      </c>
      <c r="B34" s="137"/>
      <c r="C34" s="137"/>
      <c r="D34" s="137"/>
      <c r="E34" s="137"/>
      <c r="F34" s="31" t="s">
        <v>42</v>
      </c>
      <c r="G34" s="99">
        <v>1977.4</v>
      </c>
      <c r="H34" s="99">
        <v>2057.9</v>
      </c>
      <c r="I34" s="99">
        <v>2750.2</v>
      </c>
      <c r="J34" s="99">
        <v>687.5</v>
      </c>
      <c r="K34" s="99">
        <v>687.6</v>
      </c>
      <c r="L34" s="99">
        <v>687.5</v>
      </c>
      <c r="M34" s="99">
        <v>687.6</v>
      </c>
    </row>
    <row r="35" spans="1:13" s="8" customFormat="1" ht="15.75" x14ac:dyDescent="0.25">
      <c r="A35" s="137" t="s">
        <v>196</v>
      </c>
      <c r="B35" s="137"/>
      <c r="C35" s="137"/>
      <c r="D35" s="137"/>
      <c r="E35" s="137"/>
      <c r="F35" s="31" t="s">
        <v>43</v>
      </c>
      <c r="G35" s="99"/>
      <c r="H35" s="99"/>
      <c r="I35" s="99"/>
      <c r="J35" s="99"/>
      <c r="K35" s="99"/>
      <c r="L35" s="99"/>
      <c r="M35" s="99"/>
    </row>
    <row r="36" spans="1:13" s="8" customFormat="1" ht="15.75" x14ac:dyDescent="0.25">
      <c r="A36" s="137" t="s">
        <v>197</v>
      </c>
      <c r="B36" s="137"/>
      <c r="C36" s="137"/>
      <c r="D36" s="137"/>
      <c r="E36" s="137"/>
      <c r="F36" s="31" t="s">
        <v>44</v>
      </c>
      <c r="G36" s="99">
        <v>1941.4</v>
      </c>
      <c r="H36" s="99">
        <v>2057.9</v>
      </c>
      <c r="I36" s="99">
        <v>2750.2</v>
      </c>
      <c r="J36" s="99">
        <v>687.5</v>
      </c>
      <c r="K36" s="99">
        <v>687.6</v>
      </c>
      <c r="L36" s="99">
        <v>687.5</v>
      </c>
      <c r="M36" s="99">
        <v>687.6</v>
      </c>
    </row>
    <row r="37" spans="1:13" s="8" customFormat="1" ht="23.25" customHeight="1" x14ac:dyDescent="0.25">
      <c r="A37" s="137" t="s">
        <v>198</v>
      </c>
      <c r="B37" s="137"/>
      <c r="C37" s="137"/>
      <c r="D37" s="137"/>
      <c r="E37" s="137"/>
      <c r="F37" s="31" t="s">
        <v>45</v>
      </c>
      <c r="G37" s="99"/>
      <c r="H37" s="99"/>
      <c r="I37" s="99"/>
      <c r="J37" s="99"/>
      <c r="K37" s="99"/>
      <c r="L37" s="99"/>
      <c r="M37" s="99"/>
    </row>
    <row r="38" spans="1:13" s="8" customFormat="1" ht="12.75" customHeight="1" x14ac:dyDescent="0.25">
      <c r="A38" s="137" t="s">
        <v>46</v>
      </c>
      <c r="B38" s="137"/>
      <c r="C38" s="137"/>
      <c r="D38" s="137"/>
      <c r="E38" s="137"/>
      <c r="F38" s="31" t="s">
        <v>47</v>
      </c>
      <c r="G38" s="99"/>
      <c r="H38" s="99"/>
      <c r="I38" s="99"/>
      <c r="J38" s="99"/>
      <c r="K38" s="99"/>
      <c r="L38" s="99"/>
      <c r="M38" s="99"/>
    </row>
    <row r="39" spans="1:13" s="8" customFormat="1" ht="12.75" customHeight="1" x14ac:dyDescent="0.25">
      <c r="A39" s="137" t="s">
        <v>48</v>
      </c>
      <c r="B39" s="137"/>
      <c r="C39" s="137"/>
      <c r="D39" s="137"/>
      <c r="E39" s="137"/>
      <c r="F39" s="31" t="s">
        <v>49</v>
      </c>
      <c r="G39" s="99"/>
      <c r="H39" s="99"/>
      <c r="I39" s="99"/>
      <c r="J39" s="99"/>
      <c r="K39" s="99"/>
      <c r="L39" s="99"/>
      <c r="M39" s="99"/>
    </row>
    <row r="40" spans="1:13" s="8" customFormat="1" ht="12.75" customHeight="1" x14ac:dyDescent="0.25">
      <c r="A40" s="137" t="s">
        <v>231</v>
      </c>
      <c r="B40" s="137"/>
      <c r="C40" s="137"/>
      <c r="D40" s="137"/>
      <c r="E40" s="137"/>
      <c r="F40" s="31" t="s">
        <v>50</v>
      </c>
      <c r="G40" s="99">
        <v>10.199999999999999</v>
      </c>
      <c r="H40" s="99"/>
      <c r="I40" s="99">
        <v>12</v>
      </c>
      <c r="J40" s="99">
        <v>3</v>
      </c>
      <c r="K40" s="99">
        <v>3</v>
      </c>
      <c r="L40" s="99">
        <v>3</v>
      </c>
      <c r="M40" s="99">
        <v>3</v>
      </c>
    </row>
    <row r="41" spans="1:13" s="8" customFormat="1" ht="12.75" customHeight="1" x14ac:dyDescent="0.25">
      <c r="A41" s="137" t="s">
        <v>51</v>
      </c>
      <c r="B41" s="137"/>
      <c r="C41" s="137"/>
      <c r="D41" s="137"/>
      <c r="E41" s="137"/>
      <c r="F41" s="31" t="s">
        <v>52</v>
      </c>
      <c r="G41" s="99"/>
      <c r="H41" s="99"/>
      <c r="I41" s="99"/>
      <c r="J41" s="99"/>
      <c r="K41" s="99"/>
      <c r="L41" s="99"/>
      <c r="M41" s="99"/>
    </row>
    <row r="42" spans="1:13" s="8" customFormat="1" ht="15.75" x14ac:dyDescent="0.25">
      <c r="A42" s="137" t="s">
        <v>53</v>
      </c>
      <c r="B42" s="137"/>
      <c r="C42" s="137"/>
      <c r="D42" s="137"/>
      <c r="E42" s="137"/>
      <c r="F42" s="31" t="s">
        <v>54</v>
      </c>
      <c r="G42" s="99">
        <v>10.199999999999999</v>
      </c>
      <c r="H42" s="99"/>
      <c r="I42" s="99">
        <v>12</v>
      </c>
      <c r="J42" s="99">
        <v>3</v>
      </c>
      <c r="K42" s="99">
        <v>3</v>
      </c>
      <c r="L42" s="99">
        <v>3</v>
      </c>
      <c r="M42" s="99">
        <v>3</v>
      </c>
    </row>
    <row r="43" spans="1:13" s="8" customFormat="1" ht="15.75" x14ac:dyDescent="0.25">
      <c r="A43" s="140" t="s">
        <v>55</v>
      </c>
      <c r="B43" s="140"/>
      <c r="C43" s="140"/>
      <c r="D43" s="140"/>
      <c r="E43" s="140"/>
      <c r="F43" s="33" t="s">
        <v>56</v>
      </c>
      <c r="G43" s="108">
        <v>2611.1</v>
      </c>
      <c r="H43" s="108">
        <v>3367.1000000000004</v>
      </c>
      <c r="I43" s="108">
        <v>4072.9</v>
      </c>
      <c r="J43" s="108">
        <v>1110.5</v>
      </c>
      <c r="K43" s="108">
        <v>969.8</v>
      </c>
      <c r="L43" s="108">
        <v>946.5</v>
      </c>
      <c r="M43" s="108">
        <v>1046.0999999999999</v>
      </c>
    </row>
    <row r="44" spans="1:13" s="8" customFormat="1" ht="12.75" customHeight="1" x14ac:dyDescent="0.25">
      <c r="A44" s="140" t="s">
        <v>57</v>
      </c>
      <c r="B44" s="140"/>
      <c r="C44" s="140"/>
      <c r="D44" s="140"/>
      <c r="E44" s="140"/>
      <c r="F44" s="31"/>
      <c r="G44" s="99"/>
      <c r="H44" s="99"/>
      <c r="I44" s="99"/>
      <c r="J44" s="99"/>
      <c r="K44" s="99"/>
      <c r="L44" s="99"/>
      <c r="M44" s="99"/>
    </row>
    <row r="45" spans="1:13" s="8" customFormat="1" ht="15.75" x14ac:dyDescent="0.25">
      <c r="A45" s="137" t="s">
        <v>58</v>
      </c>
      <c r="B45" s="137"/>
      <c r="C45" s="137"/>
      <c r="D45" s="137"/>
      <c r="E45" s="137"/>
      <c r="F45" s="31">
        <v>100</v>
      </c>
      <c r="G45" s="99" t="s">
        <v>242</v>
      </c>
      <c r="H45" s="99" t="s">
        <v>243</v>
      </c>
      <c r="I45" s="99" t="s">
        <v>244</v>
      </c>
      <c r="J45" s="99" t="s">
        <v>245</v>
      </c>
      <c r="K45" s="99" t="s">
        <v>246</v>
      </c>
      <c r="L45" s="99" t="s">
        <v>247</v>
      </c>
      <c r="M45" s="99" t="s">
        <v>248</v>
      </c>
    </row>
    <row r="46" spans="1:13" s="8" customFormat="1" ht="15.75" x14ac:dyDescent="0.25">
      <c r="A46" s="137" t="s">
        <v>59</v>
      </c>
      <c r="B46" s="137"/>
      <c r="C46" s="137"/>
      <c r="D46" s="137"/>
      <c r="E46" s="137"/>
      <c r="F46" s="31">
        <v>110</v>
      </c>
      <c r="G46" s="99" t="s">
        <v>249</v>
      </c>
      <c r="H46" s="99" t="s">
        <v>250</v>
      </c>
      <c r="I46" s="99" t="s">
        <v>251</v>
      </c>
      <c r="J46" s="99" t="s">
        <v>252</v>
      </c>
      <c r="K46" s="99" t="s">
        <v>253</v>
      </c>
      <c r="L46" s="99" t="s">
        <v>254</v>
      </c>
      <c r="M46" s="99" t="s">
        <v>255</v>
      </c>
    </row>
    <row r="47" spans="1:13" s="8" customFormat="1" ht="12.75" customHeight="1" x14ac:dyDescent="0.25">
      <c r="A47" s="137" t="s">
        <v>60</v>
      </c>
      <c r="B47" s="137"/>
      <c r="C47" s="137"/>
      <c r="D47" s="137"/>
      <c r="E47" s="137"/>
      <c r="F47" s="31">
        <v>120</v>
      </c>
      <c r="G47" s="99"/>
      <c r="H47" s="99"/>
      <c r="I47" s="99"/>
      <c r="J47" s="99"/>
      <c r="K47" s="99"/>
      <c r="L47" s="99"/>
      <c r="M47" s="99"/>
    </row>
    <row r="48" spans="1:13" s="8" customFormat="1" ht="15.75" x14ac:dyDescent="0.25">
      <c r="A48" s="137" t="s">
        <v>61</v>
      </c>
      <c r="B48" s="137"/>
      <c r="C48" s="137"/>
      <c r="D48" s="137"/>
      <c r="E48" s="137"/>
      <c r="F48" s="31">
        <v>130</v>
      </c>
      <c r="G48" s="99"/>
      <c r="H48" s="99"/>
      <c r="I48" s="99"/>
      <c r="J48" s="99"/>
      <c r="K48" s="99"/>
      <c r="L48" s="99"/>
      <c r="M48" s="99"/>
    </row>
    <row r="49" spans="1:13" s="8" customFormat="1" ht="12.75" customHeight="1" x14ac:dyDescent="0.25">
      <c r="A49" s="137" t="s">
        <v>62</v>
      </c>
      <c r="B49" s="137"/>
      <c r="C49" s="137"/>
      <c r="D49" s="137"/>
      <c r="E49" s="137"/>
      <c r="F49" s="31">
        <v>140</v>
      </c>
      <c r="G49" s="99"/>
      <c r="H49" s="99"/>
      <c r="I49" s="99"/>
      <c r="J49" s="99"/>
      <c r="K49" s="99"/>
      <c r="L49" s="99"/>
      <c r="M49" s="99"/>
    </row>
    <row r="50" spans="1:13" s="8" customFormat="1" ht="12.75" customHeight="1" x14ac:dyDescent="0.25">
      <c r="A50" s="137" t="s">
        <v>63</v>
      </c>
      <c r="B50" s="137"/>
      <c r="C50" s="137"/>
      <c r="D50" s="137"/>
      <c r="E50" s="137"/>
      <c r="F50" s="31">
        <v>150</v>
      </c>
      <c r="G50" s="99"/>
      <c r="H50" s="99"/>
      <c r="I50" s="99"/>
      <c r="J50" s="99"/>
      <c r="K50" s="99"/>
      <c r="L50" s="99"/>
      <c r="M50" s="99"/>
    </row>
    <row r="51" spans="1:13" s="8" customFormat="1" ht="12.75" customHeight="1" x14ac:dyDescent="0.25">
      <c r="A51" s="137" t="s">
        <v>64</v>
      </c>
      <c r="B51" s="137"/>
      <c r="C51" s="137"/>
      <c r="D51" s="137"/>
      <c r="E51" s="137"/>
      <c r="F51" s="31">
        <v>160</v>
      </c>
      <c r="G51" s="99"/>
      <c r="H51" s="99"/>
      <c r="I51" s="99"/>
      <c r="J51" s="99"/>
      <c r="K51" s="99"/>
      <c r="L51" s="99"/>
      <c r="M51" s="99"/>
    </row>
    <row r="52" spans="1:13" s="8" customFormat="1" ht="15.75" x14ac:dyDescent="0.25">
      <c r="A52" s="140" t="s">
        <v>65</v>
      </c>
      <c r="B52" s="140"/>
      <c r="C52" s="140"/>
      <c r="D52" s="140"/>
      <c r="E52" s="140"/>
      <c r="F52" s="33">
        <v>170</v>
      </c>
      <c r="G52" s="108" t="s">
        <v>256</v>
      </c>
      <c r="H52" s="108" t="s">
        <v>257</v>
      </c>
      <c r="I52" s="108" t="s">
        <v>258</v>
      </c>
      <c r="J52" s="108" t="s">
        <v>259</v>
      </c>
      <c r="K52" s="108" t="s">
        <v>260</v>
      </c>
      <c r="L52" s="108" t="s">
        <v>261</v>
      </c>
      <c r="M52" s="108" t="s">
        <v>262</v>
      </c>
    </row>
    <row r="53" spans="1:13" s="8" customFormat="1" ht="12.75" customHeight="1" x14ac:dyDescent="0.25">
      <c r="A53" s="140" t="s">
        <v>66</v>
      </c>
      <c r="B53" s="140"/>
      <c r="C53" s="140"/>
      <c r="D53" s="140"/>
      <c r="E53" s="140"/>
      <c r="F53" s="31"/>
      <c r="G53" s="99"/>
      <c r="H53" s="99"/>
      <c r="I53" s="99"/>
      <c r="J53" s="99"/>
      <c r="K53" s="99"/>
      <c r="L53" s="99"/>
      <c r="M53" s="99"/>
    </row>
    <row r="54" spans="1:13" s="8" customFormat="1" ht="15.75" x14ac:dyDescent="0.25">
      <c r="A54" s="137" t="s">
        <v>67</v>
      </c>
      <c r="B54" s="137"/>
      <c r="C54" s="137"/>
      <c r="D54" s="137"/>
      <c r="E54" s="137"/>
      <c r="F54" s="31">
        <v>180</v>
      </c>
      <c r="G54" s="99" t="s">
        <v>263</v>
      </c>
      <c r="H54" s="99" t="s">
        <v>264</v>
      </c>
      <c r="I54" s="99" t="s">
        <v>265</v>
      </c>
      <c r="J54" s="99" t="s">
        <v>266</v>
      </c>
      <c r="K54" s="99" t="s">
        <v>267</v>
      </c>
      <c r="L54" s="99" t="s">
        <v>268</v>
      </c>
      <c r="M54" s="99" t="s">
        <v>269</v>
      </c>
    </row>
    <row r="55" spans="1:13" s="8" customFormat="1" ht="15.75" x14ac:dyDescent="0.25">
      <c r="A55" s="137" t="s">
        <v>68</v>
      </c>
      <c r="B55" s="137"/>
      <c r="C55" s="137"/>
      <c r="D55" s="137"/>
      <c r="E55" s="137"/>
      <c r="F55" s="31">
        <v>181</v>
      </c>
      <c r="G55" s="99"/>
      <c r="H55" s="99"/>
      <c r="I55" s="99"/>
      <c r="J55" s="99"/>
      <c r="K55" s="99"/>
      <c r="L55" s="99"/>
      <c r="M55" s="99"/>
    </row>
    <row r="56" spans="1:13" s="8" customFormat="1" ht="15.75" x14ac:dyDescent="0.25">
      <c r="A56" s="137" t="s">
        <v>69</v>
      </c>
      <c r="B56" s="137"/>
      <c r="C56" s="137"/>
      <c r="D56" s="137"/>
      <c r="E56" s="137"/>
      <c r="F56" s="31">
        <v>182</v>
      </c>
      <c r="G56" s="99" t="s">
        <v>263</v>
      </c>
      <c r="H56" s="99" t="s">
        <v>264</v>
      </c>
      <c r="I56" s="99" t="s">
        <v>265</v>
      </c>
      <c r="J56" s="99" t="s">
        <v>266</v>
      </c>
      <c r="K56" s="99" t="s">
        <v>267</v>
      </c>
      <c r="L56" s="99" t="s">
        <v>268</v>
      </c>
      <c r="M56" s="99" t="s">
        <v>269</v>
      </c>
    </row>
    <row r="57" spans="1:13" s="8" customFormat="1" ht="15.75" x14ac:dyDescent="0.25">
      <c r="A57" s="137" t="s">
        <v>70</v>
      </c>
      <c r="B57" s="137"/>
      <c r="C57" s="137"/>
      <c r="D57" s="137"/>
      <c r="E57" s="137"/>
      <c r="F57" s="31">
        <v>190</v>
      </c>
      <c r="G57" s="99">
        <v>0</v>
      </c>
      <c r="H57" s="99">
        <v>3.3000000000000682</v>
      </c>
      <c r="I57" s="99">
        <v>212.29999999999995</v>
      </c>
      <c r="J57" s="99">
        <v>44.599999999999909</v>
      </c>
      <c r="K57" s="99">
        <v>55.600000000000023</v>
      </c>
      <c r="L57" s="99">
        <v>55.900000000000091</v>
      </c>
      <c r="M57" s="99">
        <v>56.199999999999932</v>
      </c>
    </row>
    <row r="58" spans="1:13" s="8" customFormat="1" ht="15.75" x14ac:dyDescent="0.25">
      <c r="A58" s="137" t="s">
        <v>71</v>
      </c>
      <c r="B58" s="137"/>
      <c r="C58" s="137"/>
      <c r="D58" s="137"/>
      <c r="E58" s="137"/>
      <c r="F58" s="31">
        <v>191</v>
      </c>
      <c r="G58" s="99">
        <v>0</v>
      </c>
      <c r="H58" s="99">
        <v>3.3</v>
      </c>
      <c r="I58" s="99">
        <v>212.29999999999995</v>
      </c>
      <c r="J58" s="99">
        <v>44.599999999999909</v>
      </c>
      <c r="K58" s="99">
        <v>55.600000000000023</v>
      </c>
      <c r="L58" s="99">
        <v>55.900000000000091</v>
      </c>
      <c r="M58" s="99">
        <v>56.199999999999932</v>
      </c>
    </row>
    <row r="59" spans="1:13" s="8" customFormat="1" ht="15.75" x14ac:dyDescent="0.25">
      <c r="A59" s="137" t="s">
        <v>72</v>
      </c>
      <c r="B59" s="137"/>
      <c r="C59" s="137"/>
      <c r="D59" s="137"/>
      <c r="E59" s="137"/>
      <c r="F59" s="31">
        <v>192</v>
      </c>
      <c r="G59" s="99"/>
      <c r="H59" s="99"/>
      <c r="I59" s="99"/>
      <c r="J59" s="99"/>
      <c r="K59" s="99"/>
      <c r="L59" s="99"/>
      <c r="M59" s="99"/>
    </row>
    <row r="60" spans="1:13" s="8" customFormat="1" ht="15.75" x14ac:dyDescent="0.25">
      <c r="A60" s="137" t="s">
        <v>199</v>
      </c>
      <c r="B60" s="137"/>
      <c r="C60" s="137"/>
      <c r="D60" s="137"/>
      <c r="E60" s="137"/>
      <c r="F60" s="31">
        <v>200</v>
      </c>
      <c r="G60" s="99">
        <v>0</v>
      </c>
      <c r="H60" s="99">
        <v>3.3000000000000682</v>
      </c>
      <c r="I60" s="99">
        <v>212.29999999999995</v>
      </c>
      <c r="J60" s="99">
        <v>44.599999999999909</v>
      </c>
      <c r="K60" s="99">
        <v>55.600000000000023</v>
      </c>
      <c r="L60" s="99">
        <v>55.900000000000091</v>
      </c>
      <c r="M60" s="99">
        <v>56.199999999999932</v>
      </c>
    </row>
    <row r="61" spans="1:13" s="8" customFormat="1" ht="15.75" x14ac:dyDescent="0.25">
      <c r="A61" s="137" t="s">
        <v>68</v>
      </c>
      <c r="B61" s="137"/>
      <c r="C61" s="137"/>
      <c r="D61" s="137"/>
      <c r="E61" s="137"/>
      <c r="F61" s="31">
        <v>201</v>
      </c>
      <c r="G61" s="99">
        <v>0</v>
      </c>
      <c r="H61" s="99">
        <v>3.3</v>
      </c>
      <c r="I61" s="99">
        <v>212.29999999999995</v>
      </c>
      <c r="J61" s="99">
        <v>44.599999999999909</v>
      </c>
      <c r="K61" s="99">
        <v>55.600000000000023</v>
      </c>
      <c r="L61" s="99">
        <v>55.900000000000091</v>
      </c>
      <c r="M61" s="99">
        <v>56.199999999999932</v>
      </c>
    </row>
    <row r="62" spans="1:13" s="8" customFormat="1" ht="15.75" x14ac:dyDescent="0.25">
      <c r="A62" s="137" t="s">
        <v>69</v>
      </c>
      <c r="B62" s="137"/>
      <c r="C62" s="137"/>
      <c r="D62" s="137"/>
      <c r="E62" s="137"/>
      <c r="F62" s="31">
        <v>202</v>
      </c>
      <c r="G62" s="99"/>
      <c r="H62" s="99"/>
      <c r="I62" s="99"/>
      <c r="J62" s="99"/>
      <c r="K62" s="99"/>
      <c r="L62" s="99"/>
      <c r="M62" s="99"/>
    </row>
    <row r="63" spans="1:13" s="8" customFormat="1" ht="15.75" x14ac:dyDescent="0.25">
      <c r="A63" s="137" t="s">
        <v>200</v>
      </c>
      <c r="B63" s="137"/>
      <c r="C63" s="137"/>
      <c r="D63" s="137"/>
      <c r="E63" s="137"/>
      <c r="F63" s="31">
        <v>210</v>
      </c>
      <c r="G63" s="99">
        <v>0</v>
      </c>
      <c r="H63" s="99">
        <v>0.60000000000000009</v>
      </c>
      <c r="I63" s="99">
        <v>38.200000000000003</v>
      </c>
      <c r="J63" s="99" t="s">
        <v>276</v>
      </c>
      <c r="K63" s="99" t="s">
        <v>277</v>
      </c>
      <c r="L63" s="99">
        <v>10.1</v>
      </c>
      <c r="M63" s="99">
        <v>10.1</v>
      </c>
    </row>
    <row r="64" spans="1:13" s="8" customFormat="1" ht="15.75" x14ac:dyDescent="0.25">
      <c r="A64" s="141" t="s">
        <v>201</v>
      </c>
      <c r="B64" s="142"/>
      <c r="C64" s="142"/>
      <c r="D64" s="142"/>
      <c r="E64" s="143"/>
      <c r="F64" s="31">
        <v>220</v>
      </c>
      <c r="G64" s="99"/>
      <c r="H64" s="99"/>
      <c r="I64" s="99"/>
      <c r="J64" s="99"/>
      <c r="K64" s="99"/>
      <c r="L64" s="99"/>
      <c r="M64" s="99"/>
    </row>
    <row r="65" spans="1:13" s="8" customFormat="1" ht="12.75" customHeight="1" x14ac:dyDescent="0.25">
      <c r="A65" s="137" t="s">
        <v>202</v>
      </c>
      <c r="B65" s="137"/>
      <c r="C65" s="137"/>
      <c r="D65" s="137"/>
      <c r="E65" s="137"/>
      <c r="F65" s="33" t="s">
        <v>203</v>
      </c>
      <c r="G65" s="108">
        <v>0</v>
      </c>
      <c r="H65" s="108">
        <v>2.7000000000000686</v>
      </c>
      <c r="I65" s="108">
        <v>174.09999999999997</v>
      </c>
      <c r="J65" s="108">
        <v>36.599999999999909</v>
      </c>
      <c r="K65" s="108">
        <v>45.600000000000023</v>
      </c>
      <c r="L65" s="108">
        <v>45.80000000000009</v>
      </c>
      <c r="M65" s="108">
        <v>46.09999999999993</v>
      </c>
    </row>
    <row r="66" spans="1:13" s="8" customFormat="1" ht="15.75" x14ac:dyDescent="0.25">
      <c r="A66" s="137" t="s">
        <v>71</v>
      </c>
      <c r="B66" s="137"/>
      <c r="C66" s="137"/>
      <c r="D66" s="137"/>
      <c r="E66" s="137"/>
      <c r="F66" s="31" t="s">
        <v>204</v>
      </c>
      <c r="G66" s="99">
        <v>0</v>
      </c>
      <c r="H66" s="99">
        <v>2.7000000000000686</v>
      </c>
      <c r="I66" s="99">
        <v>174.09999999999997</v>
      </c>
      <c r="J66" s="99">
        <v>36.599999999999909</v>
      </c>
      <c r="K66" s="99">
        <v>45.600000000000023</v>
      </c>
      <c r="L66" s="99">
        <v>45.80000000000009</v>
      </c>
      <c r="M66" s="99">
        <v>46.09999999999993</v>
      </c>
    </row>
    <row r="67" spans="1:13" s="8" customFormat="1" ht="15.75" x14ac:dyDescent="0.25">
      <c r="A67" s="137" t="s">
        <v>72</v>
      </c>
      <c r="B67" s="137"/>
      <c r="C67" s="137"/>
      <c r="D67" s="137"/>
      <c r="E67" s="137"/>
      <c r="F67" s="31" t="s">
        <v>205</v>
      </c>
      <c r="G67" s="99"/>
      <c r="H67" s="99"/>
      <c r="I67" s="99"/>
      <c r="J67" s="99"/>
      <c r="K67" s="99"/>
      <c r="L67" s="99"/>
      <c r="M67" s="99"/>
    </row>
    <row r="68" spans="1:13" s="8" customFormat="1" ht="24" customHeight="1" x14ac:dyDescent="0.25">
      <c r="A68" s="137" t="s">
        <v>206</v>
      </c>
      <c r="B68" s="137"/>
      <c r="C68" s="137"/>
      <c r="D68" s="137"/>
      <c r="E68" s="137"/>
      <c r="F68" s="31" t="s">
        <v>207</v>
      </c>
      <c r="G68" s="99">
        <v>0</v>
      </c>
      <c r="H68" s="99">
        <v>0.3</v>
      </c>
      <c r="I68" s="99">
        <v>17.399999999999999</v>
      </c>
      <c r="J68" s="99">
        <v>3.7</v>
      </c>
      <c r="K68" s="99">
        <v>4.5</v>
      </c>
      <c r="L68" s="99">
        <v>4.5999999999999996</v>
      </c>
      <c r="M68" s="99">
        <v>4.5999999999999996</v>
      </c>
    </row>
    <row r="69" spans="1:13" s="8" customFormat="1" ht="24" customHeight="1" x14ac:dyDescent="0.25">
      <c r="A69" s="144" t="s">
        <v>148</v>
      </c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</row>
    <row r="70" spans="1:13" s="8" customFormat="1" ht="15.75" x14ac:dyDescent="0.25">
      <c r="A70" s="141" t="s">
        <v>73</v>
      </c>
      <c r="B70" s="145"/>
      <c r="C70" s="145"/>
      <c r="D70" s="145"/>
      <c r="E70" s="146"/>
      <c r="F70" s="34">
        <v>250</v>
      </c>
      <c r="G70" s="73">
        <v>184.9</v>
      </c>
      <c r="H70" s="73">
        <v>329.40000000000003</v>
      </c>
      <c r="I70" s="73">
        <f>SUM(J70:M70)</f>
        <v>380.1</v>
      </c>
      <c r="J70" s="73">
        <v>155.19999999999999</v>
      </c>
      <c r="K70" s="73">
        <v>54.9</v>
      </c>
      <c r="L70" s="73">
        <v>34.9</v>
      </c>
      <c r="M70" s="73">
        <v>135.1</v>
      </c>
    </row>
    <row r="71" spans="1:13" s="8" customFormat="1" ht="15.75" x14ac:dyDescent="0.25">
      <c r="A71" s="141" t="s">
        <v>74</v>
      </c>
      <c r="B71" s="145"/>
      <c r="C71" s="145"/>
      <c r="D71" s="145"/>
      <c r="E71" s="146"/>
      <c r="F71" s="34">
        <v>260</v>
      </c>
      <c r="G71" s="73">
        <v>1843.4</v>
      </c>
      <c r="H71" s="73">
        <v>2252.4</v>
      </c>
      <c r="I71" s="73">
        <f>SUM(J71:M71)</f>
        <v>2540.8000000000002</v>
      </c>
      <c r="J71" s="73">
        <v>635.20000000000005</v>
      </c>
      <c r="K71" s="73">
        <v>635.20000000000005</v>
      </c>
      <c r="L71" s="73">
        <v>635.20000000000005</v>
      </c>
      <c r="M71" s="73">
        <v>635.20000000000005</v>
      </c>
    </row>
    <row r="72" spans="1:13" s="8" customFormat="1" ht="15.75" x14ac:dyDescent="0.25">
      <c r="A72" s="141" t="s">
        <v>75</v>
      </c>
      <c r="B72" s="145"/>
      <c r="C72" s="145"/>
      <c r="D72" s="145"/>
      <c r="E72" s="146"/>
      <c r="F72" s="34">
        <v>270</v>
      </c>
      <c r="G72" s="73">
        <v>345.4</v>
      </c>
      <c r="H72" s="73">
        <v>495.6</v>
      </c>
      <c r="I72" s="73">
        <f>SUM(J72:M72)</f>
        <v>558.79999999999995</v>
      </c>
      <c r="J72" s="73">
        <v>139.69999999999999</v>
      </c>
      <c r="K72" s="73">
        <v>139.69999999999999</v>
      </c>
      <c r="L72" s="73">
        <v>139.69999999999999</v>
      </c>
      <c r="M72" s="73">
        <v>139.69999999999999</v>
      </c>
    </row>
    <row r="73" spans="1:13" s="8" customFormat="1" ht="15.75" x14ac:dyDescent="0.25">
      <c r="A73" s="141" t="s">
        <v>76</v>
      </c>
      <c r="B73" s="145"/>
      <c r="C73" s="145"/>
      <c r="D73" s="145"/>
      <c r="E73" s="146"/>
      <c r="F73" s="34">
        <v>280</v>
      </c>
      <c r="G73" s="73">
        <v>18.7</v>
      </c>
      <c r="H73" s="73">
        <v>19.2</v>
      </c>
      <c r="I73" s="73">
        <f>SUM(J73:M73)</f>
        <v>14</v>
      </c>
      <c r="J73" s="73">
        <v>3.5</v>
      </c>
      <c r="K73" s="73">
        <v>3.5</v>
      </c>
      <c r="L73" s="73">
        <v>3.5</v>
      </c>
      <c r="M73" s="73">
        <v>3.5</v>
      </c>
    </row>
    <row r="74" spans="1:13" s="8" customFormat="1" ht="15.75" x14ac:dyDescent="0.25">
      <c r="A74" s="137" t="s">
        <v>77</v>
      </c>
      <c r="B74" s="137"/>
      <c r="C74" s="137"/>
      <c r="D74" s="137"/>
      <c r="E74" s="137"/>
      <c r="F74" s="34">
        <v>290</v>
      </c>
      <c r="G74" s="73">
        <v>218.7</v>
      </c>
      <c r="H74" s="73">
        <v>267.2</v>
      </c>
      <c r="I74" s="73">
        <f>SUM(J74:M74)</f>
        <v>366.9</v>
      </c>
      <c r="J74" s="73">
        <v>132.30000000000001</v>
      </c>
      <c r="K74" s="73">
        <v>80.900000000000006</v>
      </c>
      <c r="L74" s="73">
        <v>77.3</v>
      </c>
      <c r="M74" s="73">
        <v>76.400000000000006</v>
      </c>
    </row>
    <row r="75" spans="1:13" s="8" customFormat="1" ht="15.75" x14ac:dyDescent="0.25">
      <c r="A75" s="137" t="s">
        <v>208</v>
      </c>
      <c r="B75" s="137"/>
      <c r="C75" s="137"/>
      <c r="D75" s="137"/>
      <c r="E75" s="137"/>
      <c r="F75" s="37">
        <v>300</v>
      </c>
      <c r="G75" s="36">
        <v>2611.1</v>
      </c>
      <c r="H75" s="36">
        <v>3363.7999999999997</v>
      </c>
      <c r="I75" s="36">
        <f>SUM(I70:I74)</f>
        <v>3860.6</v>
      </c>
      <c r="J75" s="36">
        <f>SUM(J70:J74)</f>
        <v>1065.9000000000001</v>
      </c>
      <c r="K75" s="36">
        <f>SUM(K70:K74)</f>
        <v>914.19999999999993</v>
      </c>
      <c r="L75" s="36">
        <f>SUM(L70:L74)</f>
        <v>890.59999999999991</v>
      </c>
      <c r="M75" s="36">
        <f>SUM(M70:M74)</f>
        <v>989.9</v>
      </c>
    </row>
    <row r="76" spans="1:13" s="8" customFormat="1" ht="26.25" customHeight="1" x14ac:dyDescent="0.25">
      <c r="A76" s="144" t="s">
        <v>147</v>
      </c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</row>
    <row r="77" spans="1:13" s="8" customFormat="1" ht="26.25" customHeight="1" x14ac:dyDescent="0.25">
      <c r="A77" s="140" t="s">
        <v>78</v>
      </c>
      <c r="B77" s="140"/>
      <c r="C77" s="140"/>
      <c r="D77" s="140"/>
      <c r="E77" s="140"/>
      <c r="F77" s="37">
        <v>310</v>
      </c>
      <c r="G77" s="48">
        <v>495</v>
      </c>
      <c r="H77" s="36">
        <v>527.31000000000006</v>
      </c>
      <c r="I77" s="36">
        <f>SUM(I78:I81)</f>
        <v>663.49999999999989</v>
      </c>
      <c r="J77" s="36">
        <f>SUM(J78:J81)</f>
        <v>162</v>
      </c>
      <c r="K77" s="36">
        <f>SUM(K78:K81)</f>
        <v>166.9</v>
      </c>
      <c r="L77" s="36">
        <f>SUM(L78:L81)</f>
        <v>167.29999999999998</v>
      </c>
      <c r="M77" s="36">
        <f>SUM(M78:M81)</f>
        <v>167.29999999999998</v>
      </c>
    </row>
    <row r="78" spans="1:13" s="8" customFormat="1" ht="15.75" x14ac:dyDescent="0.25">
      <c r="A78" s="137" t="s">
        <v>209</v>
      </c>
      <c r="B78" s="137"/>
      <c r="C78" s="137"/>
      <c r="D78" s="137"/>
      <c r="E78" s="137"/>
      <c r="F78" s="34">
        <v>311</v>
      </c>
      <c r="G78" s="62">
        <v>0</v>
      </c>
      <c r="H78" s="73">
        <v>0.60000000000000009</v>
      </c>
      <c r="I78" s="73">
        <f>SUM(J78:M78)</f>
        <v>38.200000000000003</v>
      </c>
      <c r="J78" s="26">
        <v>8</v>
      </c>
      <c r="K78" s="26">
        <v>10</v>
      </c>
      <c r="L78" s="26">
        <v>10.1</v>
      </c>
      <c r="M78" s="26">
        <v>10.1</v>
      </c>
    </row>
    <row r="79" spans="1:13" s="8" customFormat="1" ht="26.25" customHeight="1" x14ac:dyDescent="0.25">
      <c r="A79" s="137" t="s">
        <v>79</v>
      </c>
      <c r="B79" s="137"/>
      <c r="C79" s="137"/>
      <c r="D79" s="137"/>
      <c r="E79" s="137"/>
      <c r="F79" s="34">
        <v>312</v>
      </c>
      <c r="G79" s="49">
        <v>159.30000000000001</v>
      </c>
      <c r="H79" s="73">
        <v>142.60000000000002</v>
      </c>
      <c r="I79" s="73">
        <f>SUM(J79:M79)</f>
        <v>112.7</v>
      </c>
      <c r="J79" s="73">
        <v>26.5</v>
      </c>
      <c r="K79" s="38">
        <v>28.6</v>
      </c>
      <c r="L79" s="38">
        <v>28.8</v>
      </c>
      <c r="M79" s="38">
        <v>28.8</v>
      </c>
    </row>
    <row r="80" spans="1:13" s="8" customFormat="1" ht="26.25" customHeight="1" x14ac:dyDescent="0.25">
      <c r="A80" s="137" t="s">
        <v>80</v>
      </c>
      <c r="B80" s="137"/>
      <c r="C80" s="137"/>
      <c r="D80" s="137"/>
      <c r="E80" s="137"/>
      <c r="F80" s="34">
        <v>313</v>
      </c>
      <c r="G80" s="62"/>
      <c r="H80" s="73"/>
      <c r="I80" s="73"/>
      <c r="J80" s="73"/>
      <c r="K80" s="73"/>
      <c r="L80" s="73"/>
      <c r="M80" s="73"/>
    </row>
    <row r="81" spans="1:13" s="8" customFormat="1" ht="15.75" x14ac:dyDescent="0.25">
      <c r="A81" s="137" t="s">
        <v>81</v>
      </c>
      <c r="B81" s="137"/>
      <c r="C81" s="137"/>
      <c r="D81" s="137"/>
      <c r="E81" s="137"/>
      <c r="F81" s="34">
        <v>314</v>
      </c>
      <c r="G81" s="73">
        <v>335.7</v>
      </c>
      <c r="H81" s="73">
        <v>384.11</v>
      </c>
      <c r="I81" s="73">
        <f>SUM(I82:I84)</f>
        <v>512.59999999999991</v>
      </c>
      <c r="J81" s="73">
        <f t="shared" ref="J81:M81" si="0">SUM(J82:J84)</f>
        <v>127.5</v>
      </c>
      <c r="K81" s="73">
        <f t="shared" si="0"/>
        <v>128.30000000000001</v>
      </c>
      <c r="L81" s="73">
        <f t="shared" si="0"/>
        <v>128.39999999999998</v>
      </c>
      <c r="M81" s="73">
        <f t="shared" si="0"/>
        <v>128.39999999999998</v>
      </c>
    </row>
    <row r="82" spans="1:13" s="8" customFormat="1" ht="27" customHeight="1" x14ac:dyDescent="0.25">
      <c r="A82" s="137" t="s">
        <v>82</v>
      </c>
      <c r="B82" s="137"/>
      <c r="C82" s="137"/>
      <c r="D82" s="137"/>
      <c r="E82" s="137"/>
      <c r="F82" s="34" t="s">
        <v>210</v>
      </c>
      <c r="G82" s="73"/>
      <c r="H82" s="73">
        <v>0.30999999999999772</v>
      </c>
      <c r="I82" s="73">
        <f>SUM(J82:M82)</f>
        <v>17.399999999999999</v>
      </c>
      <c r="J82" s="26">
        <v>3.7</v>
      </c>
      <c r="K82" s="26">
        <v>4.5</v>
      </c>
      <c r="L82" s="26">
        <v>4.5999999999999996</v>
      </c>
      <c r="M82" s="26">
        <v>4.5999999999999996</v>
      </c>
    </row>
    <row r="83" spans="1:13" s="8" customFormat="1" ht="15.75" customHeight="1" x14ac:dyDescent="0.25">
      <c r="A83" s="137" t="s">
        <v>233</v>
      </c>
      <c r="B83" s="137"/>
      <c r="C83" s="137"/>
      <c r="D83" s="137"/>
      <c r="E83" s="137"/>
      <c r="F83" s="34" t="s">
        <v>211</v>
      </c>
      <c r="G83" s="73">
        <v>335.7</v>
      </c>
      <c r="H83" s="73">
        <v>383.8</v>
      </c>
      <c r="I83" s="73">
        <f>SUM(J83:M83)</f>
        <v>457.2</v>
      </c>
      <c r="J83" s="73">
        <v>114.3</v>
      </c>
      <c r="K83" s="73">
        <v>114.3</v>
      </c>
      <c r="L83" s="73">
        <v>114.3</v>
      </c>
      <c r="M83" s="73">
        <v>114.3</v>
      </c>
    </row>
    <row r="84" spans="1:13" s="8" customFormat="1" ht="15.75" customHeight="1" x14ac:dyDescent="0.25">
      <c r="A84" s="137" t="s">
        <v>234</v>
      </c>
      <c r="B84" s="137"/>
      <c r="C84" s="137"/>
      <c r="D84" s="137"/>
      <c r="E84" s="137"/>
      <c r="F84" s="34">
        <v>332</v>
      </c>
      <c r="G84" s="44">
        <v>28</v>
      </c>
      <c r="H84" s="73">
        <v>33.799999999999997</v>
      </c>
      <c r="I84" s="73">
        <f>SUM(J84:M84)</f>
        <v>38</v>
      </c>
      <c r="J84" s="73">
        <v>9.5</v>
      </c>
      <c r="K84" s="73">
        <v>9.5</v>
      </c>
      <c r="L84" s="73">
        <v>9.5</v>
      </c>
      <c r="M84" s="73">
        <v>9.5</v>
      </c>
    </row>
    <row r="85" spans="1:13" s="8" customFormat="1" ht="15.75" x14ac:dyDescent="0.25">
      <c r="A85" s="140" t="s">
        <v>83</v>
      </c>
      <c r="B85" s="140"/>
      <c r="C85" s="140"/>
      <c r="D85" s="140"/>
      <c r="E85" s="140"/>
      <c r="F85" s="37">
        <v>320</v>
      </c>
      <c r="G85" s="4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</row>
    <row r="86" spans="1:13" s="8" customFormat="1" ht="26.25" customHeight="1" x14ac:dyDescent="0.25">
      <c r="A86" s="137" t="s">
        <v>84</v>
      </c>
      <c r="B86" s="137"/>
      <c r="C86" s="137"/>
      <c r="D86" s="137"/>
      <c r="E86" s="137"/>
      <c r="F86" s="34">
        <v>321</v>
      </c>
      <c r="G86" s="62"/>
      <c r="H86" s="73"/>
      <c r="I86" s="73"/>
      <c r="J86" s="73"/>
      <c r="K86" s="73"/>
      <c r="L86" s="73"/>
      <c r="M86" s="73"/>
    </row>
    <row r="87" spans="1:13" s="8" customFormat="1" ht="12.75" customHeight="1" x14ac:dyDescent="0.25">
      <c r="A87" s="137" t="s">
        <v>85</v>
      </c>
      <c r="B87" s="137"/>
      <c r="C87" s="137"/>
      <c r="D87" s="137"/>
      <c r="E87" s="137"/>
      <c r="F87" s="34">
        <v>322</v>
      </c>
      <c r="G87" s="62"/>
      <c r="H87" s="73"/>
      <c r="I87" s="73"/>
      <c r="J87" s="73"/>
      <c r="K87" s="73"/>
      <c r="L87" s="73"/>
      <c r="M87" s="73"/>
    </row>
    <row r="88" spans="1:13" s="8" customFormat="1" ht="12.75" customHeight="1" x14ac:dyDescent="0.25">
      <c r="A88" s="137" t="s">
        <v>86</v>
      </c>
      <c r="B88" s="137"/>
      <c r="C88" s="137"/>
      <c r="D88" s="137"/>
      <c r="E88" s="137"/>
      <c r="F88" s="34">
        <v>323</v>
      </c>
      <c r="G88" s="62"/>
      <c r="H88" s="73"/>
      <c r="I88" s="73"/>
      <c r="J88" s="73"/>
      <c r="K88" s="73"/>
      <c r="L88" s="73"/>
      <c r="M88" s="73"/>
    </row>
    <row r="89" spans="1:13" s="8" customFormat="1" ht="15.75" x14ac:dyDescent="0.25">
      <c r="A89" s="140" t="s">
        <v>87</v>
      </c>
      <c r="B89" s="140"/>
      <c r="C89" s="140"/>
      <c r="D89" s="140"/>
      <c r="E89" s="140"/>
      <c r="F89" s="37">
        <v>330</v>
      </c>
      <c r="G89" s="47">
        <v>373.4</v>
      </c>
      <c r="H89" s="36">
        <v>529.4</v>
      </c>
      <c r="I89" s="36">
        <f>SUM(I90:I92)</f>
        <v>558.79999999999995</v>
      </c>
      <c r="J89" s="36">
        <f>SUM(J90:J92)</f>
        <v>139.69999999999999</v>
      </c>
      <c r="K89" s="36">
        <f>SUM(K90:K92)</f>
        <v>139.69999999999999</v>
      </c>
      <c r="L89" s="36">
        <f>SUM(L90:L92)</f>
        <v>139.69999999999999</v>
      </c>
      <c r="M89" s="36">
        <f>SUM(M90:M92)</f>
        <v>139.69999999999999</v>
      </c>
    </row>
    <row r="90" spans="1:13" s="8" customFormat="1" ht="26.25" customHeight="1" x14ac:dyDescent="0.25">
      <c r="A90" s="137" t="s">
        <v>88</v>
      </c>
      <c r="B90" s="137"/>
      <c r="C90" s="137"/>
      <c r="D90" s="137"/>
      <c r="E90" s="137"/>
      <c r="F90" s="34">
        <v>331</v>
      </c>
      <c r="G90" s="56">
        <v>345.4</v>
      </c>
      <c r="H90" s="73">
        <v>495.6</v>
      </c>
      <c r="I90" s="73">
        <f>SUM(J90:M90)</f>
        <v>558.79999999999995</v>
      </c>
      <c r="J90" s="73">
        <v>139.69999999999999</v>
      </c>
      <c r="K90" s="73">
        <v>139.69999999999999</v>
      </c>
      <c r="L90" s="73">
        <v>139.69999999999999</v>
      </c>
      <c r="M90" s="73">
        <v>139.69999999999999</v>
      </c>
    </row>
    <row r="91" spans="1:13" s="8" customFormat="1" ht="15.75" x14ac:dyDescent="0.25">
      <c r="A91" s="137" t="s">
        <v>235</v>
      </c>
      <c r="B91" s="137"/>
      <c r="C91" s="137"/>
      <c r="D91" s="137"/>
      <c r="E91" s="137"/>
      <c r="F91" s="34">
        <v>332</v>
      </c>
      <c r="G91" s="44"/>
      <c r="H91" s="73"/>
      <c r="I91" s="73"/>
      <c r="J91" s="73"/>
      <c r="K91" s="73"/>
      <c r="L91" s="73"/>
      <c r="M91" s="73"/>
    </row>
    <row r="92" spans="1:13" s="8" customFormat="1" ht="15.75" x14ac:dyDescent="0.25">
      <c r="A92" s="137" t="s">
        <v>89</v>
      </c>
      <c r="B92" s="137"/>
      <c r="C92" s="137"/>
      <c r="D92" s="137"/>
      <c r="E92" s="137"/>
      <c r="F92" s="37">
        <v>340</v>
      </c>
      <c r="G92" s="46"/>
      <c r="H92" s="36"/>
      <c r="I92" s="36"/>
      <c r="J92" s="36"/>
      <c r="K92" s="36"/>
      <c r="L92" s="36"/>
      <c r="M92" s="36"/>
    </row>
    <row r="93" spans="1:13" s="8" customFormat="1" ht="15.75" x14ac:dyDescent="0.25">
      <c r="A93" s="137" t="s">
        <v>134</v>
      </c>
      <c r="B93" s="137"/>
      <c r="C93" s="137"/>
      <c r="D93" s="137"/>
      <c r="E93" s="137"/>
      <c r="F93" s="34">
        <v>341</v>
      </c>
      <c r="G93" s="62"/>
      <c r="H93" s="73"/>
      <c r="I93" s="73"/>
      <c r="J93" s="73"/>
      <c r="K93" s="73"/>
      <c r="L93" s="73"/>
      <c r="M93" s="73"/>
    </row>
    <row r="94" spans="1:13" s="8" customFormat="1" ht="12.75" customHeight="1" x14ac:dyDescent="0.25">
      <c r="A94" s="137" t="s">
        <v>90</v>
      </c>
      <c r="B94" s="137"/>
      <c r="C94" s="137"/>
      <c r="D94" s="137"/>
      <c r="E94" s="137"/>
      <c r="F94" s="34">
        <v>342</v>
      </c>
      <c r="G94" s="62"/>
      <c r="H94" s="39"/>
      <c r="I94" s="39"/>
      <c r="J94" s="39"/>
      <c r="K94" s="39"/>
      <c r="L94" s="39"/>
      <c r="M94" s="39"/>
    </row>
    <row r="95" spans="1:13" s="8" customFormat="1" ht="24.75" customHeight="1" x14ac:dyDescent="0.25">
      <c r="A95" s="144" t="s">
        <v>159</v>
      </c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</row>
    <row r="96" spans="1:13" s="8" customFormat="1" ht="15.75" x14ac:dyDescent="0.25">
      <c r="A96" s="137" t="s">
        <v>151</v>
      </c>
      <c r="B96" s="137"/>
      <c r="C96" s="137"/>
      <c r="D96" s="137"/>
      <c r="E96" s="137"/>
      <c r="F96" s="37">
        <v>350</v>
      </c>
      <c r="G96" s="46">
        <v>76.3</v>
      </c>
      <c r="H96" s="36">
        <v>324.5</v>
      </c>
      <c r="I96" s="36">
        <v>210.5</v>
      </c>
      <c r="J96" s="36">
        <v>210.5</v>
      </c>
      <c r="K96" s="36">
        <v>256.7</v>
      </c>
      <c r="L96" s="36">
        <v>330</v>
      </c>
      <c r="M96" s="36">
        <v>376.6</v>
      </c>
    </row>
    <row r="97" spans="1:13" s="8" customFormat="1" ht="15.75" x14ac:dyDescent="0.25">
      <c r="A97" s="137" t="s">
        <v>152</v>
      </c>
      <c r="B97" s="137"/>
      <c r="C97" s="137"/>
      <c r="D97" s="137"/>
      <c r="E97" s="137"/>
      <c r="F97" s="34">
        <v>360</v>
      </c>
      <c r="G97" s="62">
        <v>1941.4</v>
      </c>
      <c r="H97" s="73">
        <v>2057.9</v>
      </c>
      <c r="I97" s="73">
        <v>2750.2</v>
      </c>
      <c r="J97" s="73">
        <v>687.5</v>
      </c>
      <c r="K97" s="73">
        <v>687.6</v>
      </c>
      <c r="L97" s="73">
        <v>687.5</v>
      </c>
      <c r="M97" s="73">
        <v>687.6</v>
      </c>
    </row>
    <row r="98" spans="1:13" s="8" customFormat="1" ht="15.75" x14ac:dyDescent="0.25">
      <c r="A98" s="137" t="s">
        <v>153</v>
      </c>
      <c r="B98" s="137"/>
      <c r="C98" s="137"/>
      <c r="D98" s="137"/>
      <c r="E98" s="137"/>
      <c r="F98" s="34">
        <v>370</v>
      </c>
      <c r="G98" s="109" t="s">
        <v>278</v>
      </c>
      <c r="H98" s="99" t="s">
        <v>279</v>
      </c>
      <c r="I98" s="99" t="s">
        <v>280</v>
      </c>
      <c r="J98" s="99" t="s">
        <v>281</v>
      </c>
      <c r="K98" s="99" t="s">
        <v>282</v>
      </c>
      <c r="L98" s="99" t="s">
        <v>283</v>
      </c>
      <c r="M98" s="99" t="s">
        <v>284</v>
      </c>
    </row>
    <row r="99" spans="1:13" s="8" customFormat="1" ht="15.75" x14ac:dyDescent="0.25">
      <c r="A99" s="137" t="s">
        <v>154</v>
      </c>
      <c r="B99" s="137"/>
      <c r="C99" s="137"/>
      <c r="D99" s="137"/>
      <c r="E99" s="137"/>
      <c r="F99" s="34">
        <v>380</v>
      </c>
      <c r="G99" s="62"/>
      <c r="H99" s="42"/>
      <c r="I99" s="42"/>
      <c r="J99" s="42"/>
      <c r="K99" s="42"/>
      <c r="L99" s="42"/>
      <c r="M99" s="42"/>
    </row>
    <row r="100" spans="1:13" s="8" customFormat="1" ht="15.75" customHeight="1" x14ac:dyDescent="0.25">
      <c r="A100" s="137" t="s">
        <v>155</v>
      </c>
      <c r="B100" s="137"/>
      <c r="C100" s="137"/>
      <c r="D100" s="137"/>
      <c r="E100" s="137"/>
      <c r="F100" s="34">
        <v>390</v>
      </c>
      <c r="G100" s="62"/>
      <c r="H100" s="42"/>
      <c r="I100" s="42"/>
      <c r="J100" s="42"/>
      <c r="K100" s="42"/>
      <c r="L100" s="42"/>
      <c r="M100" s="42"/>
    </row>
    <row r="101" spans="1:13" s="8" customFormat="1" ht="15.75" x14ac:dyDescent="0.25">
      <c r="A101" s="137" t="s">
        <v>156</v>
      </c>
      <c r="B101" s="137"/>
      <c r="C101" s="137"/>
      <c r="D101" s="137"/>
      <c r="E101" s="137"/>
      <c r="F101" s="34">
        <v>400</v>
      </c>
      <c r="G101" s="62"/>
      <c r="H101" s="42"/>
      <c r="I101" s="42"/>
      <c r="J101" s="42"/>
      <c r="K101" s="42"/>
      <c r="L101" s="42"/>
      <c r="M101" s="42"/>
    </row>
    <row r="102" spans="1:13" s="8" customFormat="1" ht="15.75" customHeight="1" x14ac:dyDescent="0.25">
      <c r="A102" s="137" t="s">
        <v>157</v>
      </c>
      <c r="B102" s="137"/>
      <c r="C102" s="137"/>
      <c r="D102" s="137"/>
      <c r="E102" s="137"/>
      <c r="F102" s="34">
        <v>410</v>
      </c>
      <c r="G102" s="62"/>
      <c r="H102" s="42"/>
      <c r="I102" s="42"/>
      <c r="J102" s="42"/>
      <c r="K102" s="42"/>
      <c r="L102" s="42"/>
      <c r="M102" s="42"/>
    </row>
    <row r="103" spans="1:13" s="8" customFormat="1" ht="15.75" x14ac:dyDescent="0.25">
      <c r="A103" s="137" t="s">
        <v>158</v>
      </c>
      <c r="B103" s="137"/>
      <c r="C103" s="137"/>
      <c r="D103" s="137"/>
      <c r="E103" s="137"/>
      <c r="F103" s="37">
        <v>420</v>
      </c>
      <c r="G103" s="48">
        <v>324.5</v>
      </c>
      <c r="H103" s="36">
        <v>210.5</v>
      </c>
      <c r="I103" s="36">
        <v>398.7</v>
      </c>
      <c r="J103" s="36">
        <v>256.7</v>
      </c>
      <c r="K103" s="36">
        <v>330</v>
      </c>
      <c r="L103" s="36">
        <v>376.6</v>
      </c>
      <c r="M103" s="36">
        <v>398.7</v>
      </c>
    </row>
    <row r="104" spans="1:13" s="8" customFormat="1" ht="23.25" customHeight="1" x14ac:dyDescent="0.25">
      <c r="A104" s="144" t="s">
        <v>150</v>
      </c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</row>
    <row r="105" spans="1:13" s="8" customFormat="1" ht="15.75" x14ac:dyDescent="0.25">
      <c r="A105" s="137" t="s">
        <v>91</v>
      </c>
      <c r="B105" s="137"/>
      <c r="C105" s="137"/>
      <c r="D105" s="137"/>
      <c r="E105" s="137"/>
      <c r="F105" s="34">
        <v>430</v>
      </c>
      <c r="G105" s="189">
        <v>3582.3</v>
      </c>
      <c r="H105" s="73">
        <v>75535.7</v>
      </c>
      <c r="I105" s="73">
        <v>104853</v>
      </c>
      <c r="J105" s="73">
        <v>33600</v>
      </c>
      <c r="K105" s="73">
        <v>22333</v>
      </c>
      <c r="L105" s="73">
        <v>20480</v>
      </c>
      <c r="M105" s="73">
        <v>28440</v>
      </c>
    </row>
    <row r="106" spans="1:13" s="8" customFormat="1" ht="15.75" x14ac:dyDescent="0.25">
      <c r="A106" s="137" t="s">
        <v>92</v>
      </c>
      <c r="B106" s="137"/>
      <c r="C106" s="137"/>
      <c r="D106" s="137"/>
      <c r="E106" s="137"/>
      <c r="F106" s="34">
        <v>431</v>
      </c>
      <c r="G106" s="189">
        <v>3582.3</v>
      </c>
      <c r="H106" s="73">
        <v>75535.7</v>
      </c>
      <c r="I106" s="73">
        <v>104853</v>
      </c>
      <c r="J106" s="73">
        <v>33600</v>
      </c>
      <c r="K106" s="73">
        <v>22333</v>
      </c>
      <c r="L106" s="73">
        <v>20480</v>
      </c>
      <c r="M106" s="73">
        <v>28440</v>
      </c>
    </row>
    <row r="107" spans="1:13" s="8" customFormat="1" ht="24.75" customHeight="1" x14ac:dyDescent="0.25">
      <c r="A107" s="137" t="s">
        <v>93</v>
      </c>
      <c r="B107" s="137"/>
      <c r="C107" s="137"/>
      <c r="D107" s="137"/>
      <c r="E107" s="137"/>
      <c r="F107" s="34">
        <v>440</v>
      </c>
      <c r="G107" s="56"/>
      <c r="H107" s="42"/>
      <c r="I107" s="42"/>
      <c r="J107" s="42"/>
      <c r="K107" s="42"/>
      <c r="L107" s="42"/>
      <c r="M107" s="42"/>
    </row>
    <row r="108" spans="1:13" s="8" customFormat="1" ht="15.75" x14ac:dyDescent="0.25">
      <c r="A108" s="137" t="s">
        <v>92</v>
      </c>
      <c r="B108" s="137"/>
      <c r="C108" s="137"/>
      <c r="D108" s="137"/>
      <c r="E108" s="137"/>
      <c r="F108" s="34">
        <v>441</v>
      </c>
      <c r="G108" s="62"/>
      <c r="H108" s="42"/>
      <c r="I108" s="42"/>
      <c r="J108" s="42"/>
      <c r="K108" s="42"/>
      <c r="L108" s="42"/>
      <c r="M108" s="42"/>
    </row>
    <row r="109" spans="1:13" s="8" customFormat="1" ht="15.75" x14ac:dyDescent="0.25">
      <c r="A109" s="137" t="s">
        <v>94</v>
      </c>
      <c r="B109" s="137"/>
      <c r="C109" s="137"/>
      <c r="D109" s="137"/>
      <c r="E109" s="137"/>
      <c r="F109" s="34">
        <v>450</v>
      </c>
      <c r="G109" s="62"/>
      <c r="H109" s="42"/>
      <c r="I109" s="42"/>
      <c r="J109" s="42"/>
      <c r="K109" s="42"/>
      <c r="L109" s="42"/>
      <c r="M109" s="42"/>
    </row>
    <row r="110" spans="1:13" s="8" customFormat="1" ht="15.75" x14ac:dyDescent="0.25">
      <c r="A110" s="137" t="s">
        <v>92</v>
      </c>
      <c r="B110" s="137"/>
      <c r="C110" s="137"/>
      <c r="D110" s="137"/>
      <c r="E110" s="137"/>
      <c r="F110" s="34">
        <v>451</v>
      </c>
      <c r="G110" s="62"/>
      <c r="H110" s="42"/>
      <c r="I110" s="42"/>
      <c r="J110" s="42"/>
      <c r="K110" s="42"/>
      <c r="L110" s="42"/>
      <c r="M110" s="42"/>
    </row>
    <row r="111" spans="1:13" s="8" customFormat="1" ht="15.75" x14ac:dyDescent="0.25">
      <c r="A111" s="137" t="s">
        <v>95</v>
      </c>
      <c r="B111" s="137"/>
      <c r="C111" s="137"/>
      <c r="D111" s="137"/>
      <c r="E111" s="137"/>
      <c r="F111" s="34">
        <v>460</v>
      </c>
      <c r="G111" s="62"/>
      <c r="H111" s="42"/>
      <c r="I111" s="42"/>
      <c r="J111" s="42"/>
      <c r="K111" s="42"/>
      <c r="L111" s="42"/>
      <c r="M111" s="42"/>
    </row>
    <row r="112" spans="1:13" s="8" customFormat="1" ht="15.75" x14ac:dyDescent="0.25">
      <c r="A112" s="137" t="s">
        <v>92</v>
      </c>
      <c r="B112" s="137"/>
      <c r="C112" s="137"/>
      <c r="D112" s="137"/>
      <c r="E112" s="137"/>
      <c r="F112" s="34">
        <v>461</v>
      </c>
      <c r="G112" s="62"/>
      <c r="H112" s="42"/>
      <c r="I112" s="42"/>
      <c r="J112" s="42"/>
      <c r="K112" s="42"/>
      <c r="L112" s="42"/>
      <c r="M112" s="42"/>
    </row>
    <row r="113" spans="1:13" s="8" customFormat="1" ht="12" customHeight="1" x14ac:dyDescent="0.25">
      <c r="A113" s="137" t="s">
        <v>212</v>
      </c>
      <c r="B113" s="137"/>
      <c r="C113" s="137"/>
      <c r="D113" s="137"/>
      <c r="E113" s="137"/>
      <c r="F113" s="34">
        <v>470</v>
      </c>
      <c r="G113" s="62"/>
      <c r="H113" s="42"/>
      <c r="I113" s="42"/>
      <c r="J113" s="42"/>
      <c r="K113" s="42"/>
      <c r="L113" s="42"/>
      <c r="M113" s="42"/>
    </row>
    <row r="114" spans="1:13" s="8" customFormat="1" ht="15.75" x14ac:dyDescent="0.25">
      <c r="A114" s="137" t="s">
        <v>92</v>
      </c>
      <c r="B114" s="137"/>
      <c r="C114" s="137"/>
      <c r="D114" s="137"/>
      <c r="E114" s="137"/>
      <c r="F114" s="34">
        <v>471</v>
      </c>
      <c r="G114" s="62"/>
      <c r="H114" s="42"/>
      <c r="I114" s="42"/>
      <c r="J114" s="42"/>
      <c r="K114" s="42"/>
      <c r="L114" s="42"/>
      <c r="M114" s="42"/>
    </row>
    <row r="115" spans="1:13" s="8" customFormat="1" ht="15.75" x14ac:dyDescent="0.25">
      <c r="A115" s="137" t="s">
        <v>160</v>
      </c>
      <c r="B115" s="137"/>
      <c r="C115" s="137"/>
      <c r="D115" s="137"/>
      <c r="E115" s="137"/>
      <c r="F115" s="34">
        <v>480</v>
      </c>
      <c r="G115" s="62"/>
      <c r="H115" s="42"/>
      <c r="I115" s="42"/>
      <c r="J115" s="42"/>
      <c r="K115" s="42"/>
      <c r="L115" s="42"/>
      <c r="M115" s="42"/>
    </row>
    <row r="116" spans="1:13" s="8" customFormat="1" ht="15.75" x14ac:dyDescent="0.25">
      <c r="A116" s="137" t="s">
        <v>92</v>
      </c>
      <c r="B116" s="137"/>
      <c r="C116" s="137"/>
      <c r="D116" s="137"/>
      <c r="E116" s="137"/>
      <c r="F116" s="34">
        <v>481</v>
      </c>
      <c r="G116" s="62"/>
      <c r="H116" s="42"/>
      <c r="I116" s="42"/>
      <c r="J116" s="42"/>
      <c r="K116" s="42"/>
      <c r="L116" s="42"/>
      <c r="M116" s="42"/>
    </row>
    <row r="117" spans="1:13" s="8" customFormat="1" ht="15.75" x14ac:dyDescent="0.25">
      <c r="A117" s="137" t="s">
        <v>213</v>
      </c>
      <c r="B117" s="137"/>
      <c r="C117" s="137"/>
      <c r="D117" s="137"/>
      <c r="E117" s="137"/>
      <c r="F117" s="37">
        <v>490</v>
      </c>
      <c r="G117" s="46">
        <v>3582.3</v>
      </c>
      <c r="H117" s="36">
        <v>75535.7</v>
      </c>
      <c r="I117" s="36">
        <v>104853</v>
      </c>
      <c r="J117" s="36">
        <v>33600</v>
      </c>
      <c r="K117" s="36">
        <v>22333</v>
      </c>
      <c r="L117" s="36">
        <v>20480</v>
      </c>
      <c r="M117" s="36">
        <v>28440</v>
      </c>
    </row>
    <row r="118" spans="1:13" s="8" customFormat="1" ht="15.75" x14ac:dyDescent="0.25">
      <c r="A118" s="141" t="s">
        <v>161</v>
      </c>
      <c r="B118" s="145"/>
      <c r="C118" s="145"/>
      <c r="D118" s="145"/>
      <c r="E118" s="146"/>
      <c r="F118" s="37">
        <v>500</v>
      </c>
      <c r="G118" s="46">
        <v>3582.3</v>
      </c>
      <c r="H118" s="36">
        <v>75535.7</v>
      </c>
      <c r="I118" s="36">
        <v>104853</v>
      </c>
      <c r="J118" s="36">
        <v>33600</v>
      </c>
      <c r="K118" s="36">
        <v>22333</v>
      </c>
      <c r="L118" s="36">
        <v>20480</v>
      </c>
      <c r="M118" s="36">
        <v>28440</v>
      </c>
    </row>
    <row r="119" spans="1:13" s="8" customFormat="1" ht="15.75" x14ac:dyDescent="0.25">
      <c r="A119" s="141" t="s">
        <v>162</v>
      </c>
      <c r="B119" s="145"/>
      <c r="C119" s="145"/>
      <c r="D119" s="145"/>
      <c r="E119" s="146"/>
      <c r="F119" s="34">
        <v>501</v>
      </c>
      <c r="G119" s="62"/>
      <c r="H119" s="42"/>
      <c r="I119" s="42"/>
      <c r="J119" s="42"/>
      <c r="K119" s="42"/>
      <c r="L119" s="42"/>
      <c r="M119" s="42"/>
    </row>
    <row r="120" spans="1:13" s="8" customFormat="1" ht="15.75" x14ac:dyDescent="0.25">
      <c r="A120" s="141" t="s">
        <v>163</v>
      </c>
      <c r="B120" s="145"/>
      <c r="C120" s="145"/>
      <c r="D120" s="145"/>
      <c r="E120" s="146"/>
      <c r="F120" s="34">
        <v>502</v>
      </c>
      <c r="G120" s="62">
        <v>3582.3</v>
      </c>
      <c r="H120" s="73">
        <v>75535.7</v>
      </c>
      <c r="I120" s="73">
        <v>104853</v>
      </c>
      <c r="J120" s="73">
        <v>33600</v>
      </c>
      <c r="K120" s="73">
        <v>22333</v>
      </c>
      <c r="L120" s="73">
        <v>20480</v>
      </c>
      <c r="M120" s="73">
        <v>28440</v>
      </c>
    </row>
    <row r="121" spans="1:13" s="8" customFormat="1" ht="15.75" x14ac:dyDescent="0.25">
      <c r="A121" s="141" t="s">
        <v>164</v>
      </c>
      <c r="B121" s="145"/>
      <c r="C121" s="145"/>
      <c r="D121" s="145"/>
      <c r="E121" s="146"/>
      <c r="F121" s="34">
        <v>503</v>
      </c>
      <c r="G121" s="62"/>
      <c r="H121" s="42"/>
      <c r="I121" s="42"/>
      <c r="J121" s="42"/>
      <c r="K121" s="42"/>
      <c r="L121" s="42"/>
      <c r="M121" s="42"/>
    </row>
    <row r="122" spans="1:13" s="8" customFormat="1" ht="15.75" x14ac:dyDescent="0.25">
      <c r="A122" s="137" t="s">
        <v>165</v>
      </c>
      <c r="B122" s="137"/>
      <c r="C122" s="137"/>
      <c r="D122" s="137"/>
      <c r="E122" s="137"/>
      <c r="F122" s="34">
        <v>504</v>
      </c>
      <c r="G122" s="62"/>
      <c r="H122" s="42"/>
      <c r="I122" s="42"/>
      <c r="J122" s="42"/>
      <c r="K122" s="42"/>
      <c r="L122" s="42"/>
      <c r="M122" s="42"/>
    </row>
    <row r="123" spans="1:13" s="8" customFormat="1" ht="22.5" customHeight="1" x14ac:dyDescent="0.25">
      <c r="A123" s="144" t="s">
        <v>166</v>
      </c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</row>
    <row r="124" spans="1:13" s="8" customFormat="1" ht="15.75" x14ac:dyDescent="0.25">
      <c r="A124" s="137" t="s">
        <v>214</v>
      </c>
      <c r="B124" s="137"/>
      <c r="C124" s="137"/>
      <c r="D124" s="137"/>
      <c r="E124" s="137"/>
      <c r="F124" s="34">
        <v>510</v>
      </c>
      <c r="G124" s="101">
        <f>G65/G33*100</f>
        <v>0</v>
      </c>
      <c r="H124" s="101">
        <f t="shared" ref="H124:M124" si="1">H65/H33*100</f>
        <v>0.20623281393217754</v>
      </c>
      <c r="I124" s="101">
        <f t="shared" si="1"/>
        <v>13.282978561074229</v>
      </c>
      <c r="J124" s="101">
        <f t="shared" si="1"/>
        <v>8.7142857142856922</v>
      </c>
      <c r="K124" s="101">
        <f t="shared" si="1"/>
        <v>16.332378223495709</v>
      </c>
      <c r="L124" s="101">
        <f t="shared" si="1"/>
        <v>17.890625000000036</v>
      </c>
      <c r="M124" s="101">
        <f t="shared" si="1"/>
        <v>12.967651195499277</v>
      </c>
    </row>
    <row r="125" spans="1:13" s="8" customFormat="1" ht="15.75" customHeight="1" x14ac:dyDescent="0.25">
      <c r="A125" s="137" t="s">
        <v>215</v>
      </c>
      <c r="B125" s="137"/>
      <c r="C125" s="137"/>
      <c r="D125" s="137"/>
      <c r="E125" s="137"/>
      <c r="F125" s="34">
        <v>520</v>
      </c>
      <c r="G125" s="101">
        <v>0</v>
      </c>
      <c r="H125" s="100">
        <f>H65/(H138+G138)/2*100</f>
        <v>2.8470057091955207E-4</v>
      </c>
      <c r="I125" s="100">
        <f>I65/(I138+H138)/2*100</f>
        <v>1.3299215231718772E-2</v>
      </c>
      <c r="J125" s="100">
        <f>J65/(J138+H138)/2*100</f>
        <v>3.1379768417309E-3</v>
      </c>
      <c r="K125" s="100">
        <f t="shared" ref="K125:M125" si="2">K65/(K138+J138)/2*100</f>
        <v>3.5669274486956953E-3</v>
      </c>
      <c r="L125" s="100">
        <f t="shared" si="2"/>
        <v>3.3572853899296461E-3</v>
      </c>
      <c r="M125" s="100">
        <f t="shared" si="2"/>
        <v>3.1528020203100584E-3</v>
      </c>
    </row>
    <row r="126" spans="1:13" s="8" customFormat="1" ht="15.75" customHeight="1" x14ac:dyDescent="0.25">
      <c r="A126" s="137" t="s">
        <v>216</v>
      </c>
      <c r="B126" s="137"/>
      <c r="C126" s="137"/>
      <c r="D126" s="137"/>
      <c r="E126" s="137"/>
      <c r="F126" s="34">
        <v>530</v>
      </c>
      <c r="G126" s="102">
        <f>G65/G146*100</f>
        <v>0</v>
      </c>
      <c r="H126" s="102">
        <f t="shared" ref="H126:M126" si="3">H65/H146*100</f>
        <v>4.5515078977091894E-2</v>
      </c>
      <c r="I126" s="102">
        <f t="shared" si="3"/>
        <v>2.8649947340705628</v>
      </c>
      <c r="J126" s="102">
        <f t="shared" si="3"/>
        <v>0.61388795706138732</v>
      </c>
      <c r="K126" s="102">
        <f t="shared" si="3"/>
        <v>0.75998733354444126</v>
      </c>
      <c r="L126" s="102">
        <f t="shared" si="3"/>
        <v>0.75849162843846929</v>
      </c>
      <c r="M126" s="102">
        <f t="shared" si="3"/>
        <v>0.75862295945234215</v>
      </c>
    </row>
    <row r="127" spans="1:13" s="8" customFormat="1" ht="15.75" customHeight="1" x14ac:dyDescent="0.25">
      <c r="A127" s="141" t="s">
        <v>167</v>
      </c>
      <c r="B127" s="145"/>
      <c r="C127" s="145"/>
      <c r="D127" s="145"/>
      <c r="E127" s="146"/>
      <c r="F127" s="34">
        <v>540</v>
      </c>
      <c r="G127" s="101">
        <f>G146/(G139+G140)</f>
        <v>3.064604405707998E-2</v>
      </c>
      <c r="H127" s="101">
        <f t="shared" ref="H127:M127" si="4">H146/(H139+H140)</f>
        <v>2.2066304183264784E-2</v>
      </c>
      <c r="I127" s="101">
        <f t="shared" si="4"/>
        <v>1.626072388157351E-2</v>
      </c>
      <c r="J127" s="101">
        <f t="shared" si="4"/>
        <v>1.9712121036787471E-2</v>
      </c>
      <c r="K127" s="101">
        <f t="shared" si="4"/>
        <v>1.8473783059823272E-2</v>
      </c>
      <c r="L127" s="101">
        <f t="shared" si="4"/>
        <v>1.7488616889434164E-2</v>
      </c>
      <c r="M127" s="101">
        <f t="shared" si="4"/>
        <v>1.626072388157351E-2</v>
      </c>
    </row>
    <row r="128" spans="1:13" s="8" customFormat="1" ht="15.75" customHeight="1" x14ac:dyDescent="0.25">
      <c r="A128" s="141" t="s">
        <v>217</v>
      </c>
      <c r="B128" s="145"/>
      <c r="C128" s="145"/>
      <c r="D128" s="145"/>
      <c r="E128" s="146"/>
      <c r="F128" s="34">
        <v>550</v>
      </c>
      <c r="G128" s="101">
        <v>0.81825726141078836</v>
      </c>
      <c r="H128" s="101">
        <v>0.858091286307054</v>
      </c>
      <c r="I128" s="101">
        <v>0.88713692946058098</v>
      </c>
      <c r="J128" s="101">
        <v>0.86535269709543572</v>
      </c>
      <c r="K128" s="101">
        <v>0.87261410788381744</v>
      </c>
      <c r="L128" s="101">
        <v>0.87987551867219926</v>
      </c>
      <c r="M128" s="101">
        <v>0.88713692946058098</v>
      </c>
    </row>
    <row r="129" spans="1:13" s="8" customFormat="1" ht="22.5" customHeight="1" x14ac:dyDescent="0.25">
      <c r="A129" s="144" t="s">
        <v>168</v>
      </c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</row>
    <row r="130" spans="1:13" s="8" customFormat="1" ht="15.75" customHeight="1" x14ac:dyDescent="0.25">
      <c r="A130" s="137" t="s">
        <v>169</v>
      </c>
      <c r="B130" s="137"/>
      <c r="C130" s="137"/>
      <c r="D130" s="137"/>
      <c r="E130" s="137"/>
      <c r="F130" s="37">
        <v>560</v>
      </c>
      <c r="G130" s="46">
        <v>198961.8</v>
      </c>
      <c r="H130" s="36">
        <v>274478.3</v>
      </c>
      <c r="I130" s="36">
        <v>379317.3</v>
      </c>
      <c r="J130" s="36">
        <v>308074.8</v>
      </c>
      <c r="K130" s="36">
        <v>330404.3</v>
      </c>
      <c r="L130" s="36">
        <v>350880.8</v>
      </c>
      <c r="M130" s="36">
        <v>379317.3</v>
      </c>
    </row>
    <row r="131" spans="1:13" s="8" customFormat="1" ht="15.75" x14ac:dyDescent="0.25">
      <c r="A131" s="137" t="s">
        <v>218</v>
      </c>
      <c r="B131" s="137"/>
      <c r="C131" s="137"/>
      <c r="D131" s="137"/>
      <c r="E131" s="137"/>
      <c r="F131" s="34">
        <v>561</v>
      </c>
      <c r="G131" s="62">
        <v>87.6</v>
      </c>
      <c r="H131" s="73">
        <v>68.400000000000006</v>
      </c>
      <c r="I131" s="73">
        <v>54.4</v>
      </c>
      <c r="J131" s="73">
        <v>64.900000000000006</v>
      </c>
      <c r="K131" s="73">
        <v>61.4</v>
      </c>
      <c r="L131" s="73">
        <v>57.9</v>
      </c>
      <c r="M131" s="73">
        <v>54.4</v>
      </c>
    </row>
    <row r="132" spans="1:13" ht="15.75" x14ac:dyDescent="0.2">
      <c r="A132" s="137" t="s">
        <v>170</v>
      </c>
      <c r="B132" s="137"/>
      <c r="C132" s="137"/>
      <c r="D132" s="137"/>
      <c r="E132" s="137"/>
      <c r="F132" s="34">
        <v>562</v>
      </c>
      <c r="G132" s="44">
        <v>482</v>
      </c>
      <c r="H132" s="73">
        <v>482</v>
      </c>
      <c r="I132" s="73">
        <v>482</v>
      </c>
      <c r="J132" s="73">
        <v>482</v>
      </c>
      <c r="K132" s="73">
        <v>482</v>
      </c>
      <c r="L132" s="73">
        <v>482</v>
      </c>
      <c r="M132" s="73">
        <v>482</v>
      </c>
    </row>
    <row r="133" spans="1:13" ht="15.75" x14ac:dyDescent="0.2">
      <c r="A133" s="137" t="s">
        <v>171</v>
      </c>
      <c r="B133" s="137"/>
      <c r="C133" s="137"/>
      <c r="D133" s="137"/>
      <c r="E133" s="137"/>
      <c r="F133" s="34">
        <v>563</v>
      </c>
      <c r="G133" s="110" t="s">
        <v>285</v>
      </c>
      <c r="H133" s="99" t="s">
        <v>286</v>
      </c>
      <c r="I133" s="99" t="s">
        <v>287</v>
      </c>
      <c r="J133" s="99" t="s">
        <v>288</v>
      </c>
      <c r="K133" s="99" t="s">
        <v>289</v>
      </c>
      <c r="L133" s="99" t="s">
        <v>290</v>
      </c>
      <c r="M133" s="99" t="s">
        <v>287</v>
      </c>
    </row>
    <row r="134" spans="1:13" s="8" customFormat="1" ht="15.75" customHeight="1" x14ac:dyDescent="0.25">
      <c r="A134" s="137" t="s">
        <v>172</v>
      </c>
      <c r="B134" s="137"/>
      <c r="C134" s="137"/>
      <c r="D134" s="137"/>
      <c r="E134" s="137"/>
      <c r="F134" s="37">
        <v>570</v>
      </c>
      <c r="G134" s="46">
        <v>457.8</v>
      </c>
      <c r="H134" s="36">
        <v>284.5</v>
      </c>
      <c r="I134" s="36">
        <v>469.8</v>
      </c>
      <c r="J134" s="36">
        <v>340.7</v>
      </c>
      <c r="K134" s="36">
        <v>385.8</v>
      </c>
      <c r="L134" s="36">
        <v>427.8</v>
      </c>
      <c r="M134" s="36">
        <v>469.8</v>
      </c>
    </row>
    <row r="135" spans="1:13" s="8" customFormat="1" ht="26.25" customHeight="1" x14ac:dyDescent="0.25">
      <c r="A135" s="137" t="s">
        <v>173</v>
      </c>
      <c r="B135" s="137"/>
      <c r="C135" s="137"/>
      <c r="D135" s="137"/>
      <c r="E135" s="137"/>
      <c r="F135" s="34">
        <v>571</v>
      </c>
      <c r="G135" s="49">
        <v>65</v>
      </c>
      <c r="H135" s="73">
        <v>74</v>
      </c>
      <c r="I135" s="73">
        <v>71.099999999999994</v>
      </c>
      <c r="J135" s="73">
        <v>84</v>
      </c>
      <c r="K135" s="73">
        <v>55.8</v>
      </c>
      <c r="L135" s="73">
        <v>51.2</v>
      </c>
      <c r="M135" s="73">
        <v>71.099999999999994</v>
      </c>
    </row>
    <row r="136" spans="1:13" s="8" customFormat="1" ht="17.25" customHeight="1" x14ac:dyDescent="0.25">
      <c r="A136" s="137" t="s">
        <v>174</v>
      </c>
      <c r="B136" s="137"/>
      <c r="C136" s="137"/>
      <c r="D136" s="137"/>
      <c r="E136" s="137"/>
      <c r="F136" s="34">
        <v>572</v>
      </c>
      <c r="G136" s="62">
        <v>1.7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</row>
    <row r="137" spans="1:13" s="12" customFormat="1" ht="15.75" x14ac:dyDescent="0.25">
      <c r="A137" s="141" t="s">
        <v>175</v>
      </c>
      <c r="B137" s="145"/>
      <c r="C137" s="145"/>
      <c r="D137" s="145"/>
      <c r="E137" s="146"/>
      <c r="F137" s="34">
        <v>573</v>
      </c>
      <c r="G137" s="62">
        <v>324.5</v>
      </c>
      <c r="H137" s="73">
        <v>210.5</v>
      </c>
      <c r="I137" s="73">
        <v>398.7</v>
      </c>
      <c r="J137" s="73">
        <v>256.7</v>
      </c>
      <c r="K137" s="73">
        <v>330</v>
      </c>
      <c r="L137" s="73">
        <v>376.6</v>
      </c>
      <c r="M137" s="73">
        <v>398.7</v>
      </c>
    </row>
    <row r="138" spans="1:13" s="8" customFormat="1" ht="15.75" x14ac:dyDescent="0.25">
      <c r="A138" s="141" t="s">
        <v>176</v>
      </c>
      <c r="B138" s="145"/>
      <c r="C138" s="145"/>
      <c r="D138" s="145"/>
      <c r="E138" s="146"/>
      <c r="F138" s="37">
        <v>580</v>
      </c>
      <c r="G138" s="46">
        <v>199419.6</v>
      </c>
      <c r="H138" s="36">
        <v>274762.8</v>
      </c>
      <c r="I138" s="36">
        <v>379787.1</v>
      </c>
      <c r="J138" s="36">
        <v>308415.5</v>
      </c>
      <c r="K138" s="36">
        <v>330790.09999999998</v>
      </c>
      <c r="L138" s="36">
        <v>351308.6</v>
      </c>
      <c r="M138" s="36">
        <v>379787.1</v>
      </c>
    </row>
    <row r="139" spans="1:13" s="8" customFormat="1" ht="14.25" customHeight="1" x14ac:dyDescent="0.25">
      <c r="A139" s="141" t="s">
        <v>177</v>
      </c>
      <c r="B139" s="145"/>
      <c r="C139" s="145"/>
      <c r="D139" s="145"/>
      <c r="E139" s="146"/>
      <c r="F139" s="37">
        <v>590</v>
      </c>
      <c r="G139" s="46">
        <v>192768.1</v>
      </c>
      <c r="H139" s="36">
        <v>268622.8</v>
      </c>
      <c r="I139" s="36">
        <v>373475.8</v>
      </c>
      <c r="J139" s="36">
        <v>302222.8</v>
      </c>
      <c r="K139" s="36">
        <v>324555.8</v>
      </c>
      <c r="L139" s="36">
        <v>345035.8</v>
      </c>
      <c r="M139" s="36">
        <v>373475.8</v>
      </c>
    </row>
    <row r="140" spans="1:13" s="8" customFormat="1" ht="15.75" x14ac:dyDescent="0.25">
      <c r="A140" s="141" t="s">
        <v>184</v>
      </c>
      <c r="B140" s="145"/>
      <c r="C140" s="145"/>
      <c r="D140" s="145"/>
      <c r="E140" s="146"/>
      <c r="F140" s="37">
        <v>600</v>
      </c>
      <c r="G140" s="46">
        <v>721.8</v>
      </c>
      <c r="H140" s="36">
        <v>207.9</v>
      </c>
      <c r="I140" s="36">
        <v>234.5</v>
      </c>
      <c r="J140" s="36">
        <v>230.7</v>
      </c>
      <c r="K140" s="36">
        <v>234.2</v>
      </c>
      <c r="L140" s="36">
        <v>234.5</v>
      </c>
      <c r="M140" s="36">
        <v>234.5</v>
      </c>
    </row>
    <row r="141" spans="1:13" s="8" customFormat="1" ht="15.75" x14ac:dyDescent="0.25">
      <c r="A141" s="141" t="s">
        <v>178</v>
      </c>
      <c r="B141" s="145"/>
      <c r="C141" s="145"/>
      <c r="D141" s="145"/>
      <c r="E141" s="146"/>
      <c r="F141" s="34">
        <v>601</v>
      </c>
      <c r="G141" s="44">
        <v>466</v>
      </c>
      <c r="H141" s="73">
        <v>81</v>
      </c>
      <c r="I141" s="73">
        <v>81</v>
      </c>
      <c r="J141" s="73">
        <v>81</v>
      </c>
      <c r="K141" s="73">
        <v>81</v>
      </c>
      <c r="L141" s="73">
        <v>81</v>
      </c>
      <c r="M141" s="73">
        <v>81</v>
      </c>
    </row>
    <row r="142" spans="1:13" s="8" customFormat="1" ht="26.25" customHeight="1" x14ac:dyDescent="0.25">
      <c r="A142" s="141" t="s">
        <v>179</v>
      </c>
      <c r="B142" s="145"/>
      <c r="C142" s="145"/>
      <c r="D142" s="145"/>
      <c r="E142" s="146"/>
      <c r="F142" s="34">
        <v>602</v>
      </c>
      <c r="G142" s="62">
        <v>49.4</v>
      </c>
      <c r="H142" s="73">
        <v>30.6</v>
      </c>
      <c r="I142" s="73">
        <v>44.9</v>
      </c>
      <c r="J142" s="73">
        <v>41.1</v>
      </c>
      <c r="K142" s="73">
        <v>44.6</v>
      </c>
      <c r="L142" s="73">
        <v>44.9</v>
      </c>
      <c r="M142" s="73">
        <v>44.9</v>
      </c>
    </row>
    <row r="143" spans="1:13" s="8" customFormat="1" ht="15.75" x14ac:dyDescent="0.25">
      <c r="A143" s="141" t="s">
        <v>180</v>
      </c>
      <c r="B143" s="145"/>
      <c r="C143" s="145"/>
      <c r="D143" s="145"/>
      <c r="E143" s="146"/>
      <c r="F143" s="37">
        <v>610</v>
      </c>
      <c r="G143" s="46">
        <v>193489.9</v>
      </c>
      <c r="H143" s="36">
        <v>268830.7</v>
      </c>
      <c r="I143" s="36">
        <v>373710.3</v>
      </c>
      <c r="J143" s="36">
        <v>302453.5</v>
      </c>
      <c r="K143" s="36">
        <v>324790</v>
      </c>
      <c r="L143" s="36">
        <v>345270.3</v>
      </c>
      <c r="M143" s="36">
        <v>373710.3</v>
      </c>
    </row>
    <row r="144" spans="1:13" s="8" customFormat="1" ht="15.75" x14ac:dyDescent="0.25">
      <c r="A144" s="141" t="s">
        <v>181</v>
      </c>
      <c r="B144" s="145"/>
      <c r="C144" s="145"/>
      <c r="D144" s="145"/>
      <c r="E144" s="146"/>
      <c r="F144" s="34">
        <v>611</v>
      </c>
      <c r="G144" s="62">
        <v>192768.1</v>
      </c>
      <c r="H144" s="73">
        <v>268622.8</v>
      </c>
      <c r="I144" s="73">
        <v>373475.8</v>
      </c>
      <c r="J144" s="73">
        <v>302222.8</v>
      </c>
      <c r="K144" s="73">
        <v>324555.8</v>
      </c>
      <c r="L144" s="73">
        <v>345035.8</v>
      </c>
      <c r="M144" s="73">
        <v>373475.8</v>
      </c>
    </row>
    <row r="145" spans="1:13" s="8" customFormat="1" ht="13.5" customHeight="1" x14ac:dyDescent="0.25">
      <c r="A145" s="141" t="s">
        <v>182</v>
      </c>
      <c r="B145" s="145"/>
      <c r="C145" s="145"/>
      <c r="D145" s="145"/>
      <c r="E145" s="146"/>
      <c r="F145" s="34">
        <v>612</v>
      </c>
      <c r="G145" s="62"/>
      <c r="H145" s="73"/>
      <c r="I145" s="73"/>
      <c r="J145" s="73"/>
      <c r="K145" s="73"/>
      <c r="L145" s="73"/>
      <c r="M145" s="73"/>
    </row>
    <row r="146" spans="1:13" s="8" customFormat="1" ht="15" customHeight="1" x14ac:dyDescent="0.25">
      <c r="A146" s="141" t="s">
        <v>183</v>
      </c>
      <c r="B146" s="145"/>
      <c r="C146" s="145"/>
      <c r="D146" s="145"/>
      <c r="E146" s="146"/>
      <c r="F146" s="37">
        <v>620</v>
      </c>
      <c r="G146" s="46">
        <v>5929.7</v>
      </c>
      <c r="H146" s="36">
        <v>5932.1</v>
      </c>
      <c r="I146" s="36">
        <v>6076.8</v>
      </c>
      <c r="J146" s="36">
        <v>5962</v>
      </c>
      <c r="K146" s="36">
        <v>6000.1</v>
      </c>
      <c r="L146" s="36">
        <v>6038.3</v>
      </c>
      <c r="M146" s="36">
        <v>6076.8</v>
      </c>
    </row>
    <row r="147" spans="1:13" s="8" customFormat="1" ht="21" customHeight="1" x14ac:dyDescent="0.25">
      <c r="A147" s="147" t="s">
        <v>187</v>
      </c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</row>
    <row r="148" spans="1:13" s="8" customFormat="1" ht="40.5" customHeight="1" x14ac:dyDescent="0.25">
      <c r="A148" s="148" t="s">
        <v>219</v>
      </c>
      <c r="B148" s="148"/>
      <c r="C148" s="148"/>
      <c r="D148" s="148"/>
      <c r="E148" s="148"/>
      <c r="F148" s="91">
        <v>630</v>
      </c>
      <c r="G148" s="56">
        <v>7.3</v>
      </c>
      <c r="H148" s="39">
        <v>8.25</v>
      </c>
      <c r="I148" s="39">
        <v>8.25</v>
      </c>
      <c r="J148" s="39">
        <v>8.25</v>
      </c>
      <c r="K148" s="39">
        <v>8.25</v>
      </c>
      <c r="L148" s="39">
        <v>8.25</v>
      </c>
      <c r="M148" s="39">
        <v>8.25</v>
      </c>
    </row>
    <row r="149" spans="1:13" s="8" customFormat="1" ht="15.75" x14ac:dyDescent="0.25">
      <c r="A149" s="149" t="s">
        <v>220</v>
      </c>
      <c r="B149" s="142"/>
      <c r="C149" s="142"/>
      <c r="D149" s="142"/>
      <c r="E149" s="143"/>
      <c r="F149" s="91">
        <v>631</v>
      </c>
      <c r="G149" s="98">
        <v>1</v>
      </c>
      <c r="H149" s="98">
        <v>1</v>
      </c>
      <c r="I149" s="98">
        <v>1</v>
      </c>
      <c r="J149" s="98">
        <v>1</v>
      </c>
      <c r="K149" s="98">
        <v>1</v>
      </c>
      <c r="L149" s="98">
        <v>1</v>
      </c>
      <c r="M149" s="98">
        <v>1</v>
      </c>
    </row>
    <row r="150" spans="1:13" s="8" customFormat="1" ht="15.75" x14ac:dyDescent="0.25">
      <c r="A150" s="149" t="s">
        <v>221</v>
      </c>
      <c r="B150" s="142"/>
      <c r="C150" s="142"/>
      <c r="D150" s="142"/>
      <c r="E150" s="143"/>
      <c r="F150" s="91">
        <v>632</v>
      </c>
      <c r="G150" s="56">
        <v>7</v>
      </c>
      <c r="H150" s="42">
        <v>8</v>
      </c>
      <c r="I150" s="42">
        <v>8</v>
      </c>
      <c r="J150" s="42">
        <v>8</v>
      </c>
      <c r="K150" s="42">
        <v>8</v>
      </c>
      <c r="L150" s="42">
        <v>8</v>
      </c>
      <c r="M150" s="42">
        <v>8</v>
      </c>
    </row>
    <row r="151" spans="1:13" s="8" customFormat="1" ht="15.75" x14ac:dyDescent="0.25">
      <c r="A151" s="149" t="s">
        <v>222</v>
      </c>
      <c r="B151" s="142"/>
      <c r="C151" s="142"/>
      <c r="D151" s="142"/>
      <c r="E151" s="143"/>
      <c r="F151" s="91">
        <v>633</v>
      </c>
      <c r="G151" s="56">
        <v>0.3</v>
      </c>
      <c r="H151" s="39">
        <v>0.25</v>
      </c>
      <c r="I151" s="39">
        <v>0.25</v>
      </c>
      <c r="J151" s="39">
        <v>0.25</v>
      </c>
      <c r="K151" s="39">
        <v>0.25</v>
      </c>
      <c r="L151" s="39">
        <v>0.25</v>
      </c>
      <c r="M151" s="39">
        <v>0.25</v>
      </c>
    </row>
    <row r="152" spans="1:13" s="8" customFormat="1" ht="15.75" x14ac:dyDescent="0.25">
      <c r="A152" s="148" t="s">
        <v>96</v>
      </c>
      <c r="B152" s="148"/>
      <c r="C152" s="148"/>
      <c r="D152" s="148"/>
      <c r="E152" s="148"/>
      <c r="F152" s="91">
        <v>640</v>
      </c>
      <c r="G152" s="21"/>
      <c r="H152" s="40"/>
      <c r="I152" s="40"/>
      <c r="J152" s="40"/>
      <c r="K152" s="40"/>
      <c r="L152" s="40"/>
      <c r="M152" s="40"/>
    </row>
    <row r="153" spans="1:13" s="8" customFormat="1" ht="15.75" x14ac:dyDescent="0.25">
      <c r="A153" s="148" t="s">
        <v>97</v>
      </c>
      <c r="B153" s="148"/>
      <c r="C153" s="148"/>
      <c r="D153" s="148"/>
      <c r="E153" s="148"/>
      <c r="F153" s="91">
        <v>650</v>
      </c>
      <c r="G153" s="21"/>
      <c r="H153" s="40"/>
      <c r="I153" s="40"/>
      <c r="J153" s="40"/>
      <c r="K153" s="40"/>
      <c r="L153" s="40"/>
      <c r="M153" s="40"/>
    </row>
    <row r="154" spans="1:13" s="8" customFormat="1" ht="24" customHeight="1" x14ac:dyDescent="0.25"/>
    <row r="155" spans="1:13" s="8" customFormat="1" x14ac:dyDescent="0.25"/>
    <row r="156" spans="1:13" s="8" customFormat="1" x14ac:dyDescent="0.25">
      <c r="B156" s="8" t="s">
        <v>4</v>
      </c>
      <c r="C156" s="8" t="s">
        <v>4</v>
      </c>
    </row>
    <row r="157" spans="1:13" s="8" customFormat="1" ht="15.75" x14ac:dyDescent="0.25">
      <c r="A157" s="51" t="s">
        <v>138</v>
      </c>
      <c r="B157" s="97"/>
      <c r="C157" s="97"/>
      <c r="D157" s="97"/>
      <c r="G157" s="23"/>
      <c r="H157" s="23"/>
      <c r="I157" s="23"/>
      <c r="J157" s="52"/>
      <c r="K157" s="52"/>
      <c r="L157" s="53" t="s">
        <v>139</v>
      </c>
    </row>
    <row r="158" spans="1:13" s="8" customFormat="1" ht="25.5" customHeight="1" x14ac:dyDescent="0.25">
      <c r="C158" s="155" t="s">
        <v>98</v>
      </c>
      <c r="D158" s="155"/>
      <c r="E158" s="155"/>
      <c r="F158" s="155"/>
      <c r="H158" s="155"/>
      <c r="I158" s="155"/>
      <c r="J158" s="156" t="s">
        <v>99</v>
      </c>
      <c r="K158" s="156"/>
      <c r="L158" s="54" t="s">
        <v>225</v>
      </c>
    </row>
    <row r="159" spans="1:13" s="8" customForma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s="8" customForma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s="8" customFormat="1" ht="15.75" x14ac:dyDescent="0.25">
      <c r="A161" s="151" t="s">
        <v>100</v>
      </c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</row>
    <row r="162" spans="1:13" s="8" customFormat="1" ht="17.25" customHeight="1" x14ac:dyDescent="0.25">
      <c r="A162" s="150" t="s">
        <v>185</v>
      </c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</row>
    <row r="163" spans="1:13" s="8" customFormat="1" ht="32.25" customHeight="1" x14ac:dyDescent="0.25">
      <c r="A163" s="151" t="s">
        <v>189</v>
      </c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</row>
    <row r="164" spans="1:13" s="8" customFormat="1" x14ac:dyDescent="0.25">
      <c r="A164" s="152" t="s">
        <v>101</v>
      </c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</row>
    <row r="165" spans="1:13" s="8" customFormat="1" x14ac:dyDescent="0.25"/>
    <row r="166" spans="1:13" s="8" customFormat="1" x14ac:dyDescent="0.25">
      <c r="A166" s="153" t="s">
        <v>102</v>
      </c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</row>
    <row r="167" spans="1:13" s="8" customFormat="1" x14ac:dyDescent="0.2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</row>
    <row r="168" spans="1:13" s="8" customFormat="1" ht="14.25" customHeight="1" x14ac:dyDescent="0.25">
      <c r="A168" s="154" t="s">
        <v>103</v>
      </c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</row>
    <row r="169" spans="1:13" s="8" customFormat="1" ht="14.25" customHeight="1" x14ac:dyDescent="0.25">
      <c r="A169" s="154" t="s">
        <v>291</v>
      </c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</row>
    <row r="170" spans="1:13" s="8" customFormat="1" ht="14.25" customHeight="1" x14ac:dyDescent="0.25">
      <c r="A170" s="154" t="s">
        <v>292</v>
      </c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</row>
    <row r="171" spans="1:13" s="8" customFormat="1" ht="14.25" customHeight="1" x14ac:dyDescent="0.25">
      <c r="A171" s="154" t="s">
        <v>294</v>
      </c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</row>
    <row r="172" spans="1:13" s="8" customFormat="1" ht="14.25" customHeight="1" x14ac:dyDescent="0.25">
      <c r="A172" s="154" t="s">
        <v>293</v>
      </c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</row>
    <row r="173" spans="1:13" s="8" customFormat="1" ht="36.75" customHeight="1" x14ac:dyDescent="0.25">
      <c r="A173" s="154" t="s">
        <v>226</v>
      </c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</row>
    <row r="174" spans="1:13" s="8" customFormat="1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</row>
    <row r="175" spans="1:13" x14ac:dyDescent="0.2">
      <c r="A175" s="153" t="s">
        <v>104</v>
      </c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</row>
    <row r="176" spans="1:13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13" t="s">
        <v>105</v>
      </c>
    </row>
    <row r="177" spans="1:13" ht="46.5" customHeight="1" x14ac:dyDescent="0.2">
      <c r="A177" s="166" t="s">
        <v>106</v>
      </c>
      <c r="B177" s="156"/>
      <c r="C177" s="156"/>
      <c r="D177" s="156"/>
      <c r="E177" s="156"/>
      <c r="F177" s="156"/>
      <c r="G177" s="167"/>
      <c r="H177" s="139" t="s">
        <v>107</v>
      </c>
      <c r="I177" s="139"/>
      <c r="J177" s="139" t="s">
        <v>227</v>
      </c>
      <c r="K177" s="139"/>
      <c r="L177" s="171" t="s">
        <v>228</v>
      </c>
      <c r="M177" s="171" t="s">
        <v>229</v>
      </c>
    </row>
    <row r="178" spans="1:13" ht="131.25" customHeight="1" x14ac:dyDescent="0.2">
      <c r="A178" s="168"/>
      <c r="B178" s="169"/>
      <c r="C178" s="169"/>
      <c r="D178" s="169"/>
      <c r="E178" s="169"/>
      <c r="F178" s="169"/>
      <c r="G178" s="170"/>
      <c r="H178" s="91" t="s">
        <v>108</v>
      </c>
      <c r="I178" s="91" t="s">
        <v>109</v>
      </c>
      <c r="J178" s="139"/>
      <c r="K178" s="139"/>
      <c r="L178" s="172"/>
      <c r="M178" s="172"/>
    </row>
    <row r="179" spans="1:13" x14ac:dyDescent="0.2">
      <c r="A179" s="157">
        <v>1</v>
      </c>
      <c r="B179" s="157"/>
      <c r="C179" s="157"/>
      <c r="D179" s="157"/>
      <c r="E179" s="157"/>
      <c r="F179" s="157"/>
      <c r="G179" s="157"/>
      <c r="H179" s="92">
        <v>2</v>
      </c>
      <c r="I179" s="92">
        <v>3</v>
      </c>
      <c r="J179" s="157">
        <v>4</v>
      </c>
      <c r="K179" s="157"/>
      <c r="L179" s="92">
        <v>5</v>
      </c>
      <c r="M179" s="92">
        <v>6</v>
      </c>
    </row>
    <row r="180" spans="1:13" ht="33" customHeight="1" x14ac:dyDescent="0.2">
      <c r="A180" s="158" t="s">
        <v>130</v>
      </c>
      <c r="B180" s="159"/>
      <c r="C180" s="159"/>
      <c r="D180" s="159"/>
      <c r="E180" s="159"/>
      <c r="F180" s="159"/>
      <c r="G180" s="160"/>
      <c r="H180" s="112">
        <v>100</v>
      </c>
      <c r="I180" s="112">
        <v>100</v>
      </c>
      <c r="J180" s="161">
        <v>623.5</v>
      </c>
      <c r="K180" s="162"/>
      <c r="L180" s="103">
        <v>1309.2</v>
      </c>
      <c r="M180" s="103">
        <v>1310.7</v>
      </c>
    </row>
    <row r="181" spans="1:13" ht="15.75" x14ac:dyDescent="0.2">
      <c r="A181" s="163" t="s">
        <v>110</v>
      </c>
      <c r="B181" s="163"/>
      <c r="C181" s="163"/>
      <c r="D181" s="163"/>
      <c r="E181" s="163"/>
      <c r="F181" s="163"/>
      <c r="G181" s="163"/>
      <c r="H181" s="113">
        <f>SUM(H180:H180)</f>
        <v>100</v>
      </c>
      <c r="I181" s="113">
        <f>SUM(I180:I180)</f>
        <v>100</v>
      </c>
      <c r="J181" s="164">
        <f>SUM(J180:J180)</f>
        <v>623.5</v>
      </c>
      <c r="K181" s="165"/>
      <c r="L181" s="104">
        <f>SUM(L180)</f>
        <v>1309.2</v>
      </c>
      <c r="M181" s="104">
        <f>SUM(M180)</f>
        <v>1310.7</v>
      </c>
    </row>
    <row r="182" spans="1:13" x14ac:dyDescent="0.2">
      <c r="A182" s="15"/>
      <c r="B182" s="15"/>
      <c r="C182" s="15"/>
      <c r="D182" s="15"/>
      <c r="E182" s="15"/>
      <c r="F182" s="15"/>
      <c r="G182" s="15"/>
      <c r="H182" s="16"/>
      <c r="I182" s="16"/>
      <c r="J182" s="17"/>
      <c r="K182" s="17"/>
      <c r="L182" s="17"/>
      <c r="M182" s="17"/>
    </row>
    <row r="183" spans="1:13" ht="12.75" customHeight="1" x14ac:dyDescent="0.2">
      <c r="A183" s="153" t="s">
        <v>111</v>
      </c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</row>
    <row r="184" spans="1:13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13" t="s">
        <v>112</v>
      </c>
    </row>
    <row r="185" spans="1:13" ht="12.75" customHeight="1" x14ac:dyDescent="0.2">
      <c r="A185" s="171" t="s">
        <v>113</v>
      </c>
      <c r="B185" s="171" t="s">
        <v>114</v>
      </c>
      <c r="C185" s="171" t="s">
        <v>115</v>
      </c>
      <c r="D185" s="166" t="s">
        <v>116</v>
      </c>
      <c r="E185" s="167"/>
      <c r="F185" s="166" t="s">
        <v>117</v>
      </c>
      <c r="G185" s="167"/>
      <c r="H185" s="180" t="s">
        <v>118</v>
      </c>
      <c r="I185" s="181"/>
      <c r="J185" s="181"/>
      <c r="K185" s="181"/>
      <c r="L185" s="181"/>
      <c r="M185" s="182"/>
    </row>
    <row r="186" spans="1:13" ht="25.5" customHeight="1" x14ac:dyDescent="0.2">
      <c r="A186" s="179"/>
      <c r="B186" s="179"/>
      <c r="C186" s="179"/>
      <c r="D186" s="168"/>
      <c r="E186" s="170"/>
      <c r="F186" s="168"/>
      <c r="G186" s="170"/>
      <c r="H186" s="91" t="s">
        <v>119</v>
      </c>
      <c r="I186" s="91" t="s">
        <v>120</v>
      </c>
      <c r="J186" s="180" t="s">
        <v>121</v>
      </c>
      <c r="K186" s="182"/>
      <c r="L186" s="91" t="s">
        <v>122</v>
      </c>
      <c r="M186" s="91" t="s">
        <v>123</v>
      </c>
    </row>
    <row r="187" spans="1:13" x14ac:dyDescent="0.2">
      <c r="A187" s="92">
        <v>1</v>
      </c>
      <c r="B187" s="92">
        <v>2</v>
      </c>
      <c r="C187" s="92">
        <v>3</v>
      </c>
      <c r="D187" s="173">
        <v>4</v>
      </c>
      <c r="E187" s="174"/>
      <c r="F187" s="173">
        <v>5</v>
      </c>
      <c r="G187" s="174"/>
      <c r="H187" s="92">
        <v>6</v>
      </c>
      <c r="I187" s="92">
        <v>7</v>
      </c>
      <c r="J187" s="173">
        <v>8</v>
      </c>
      <c r="K187" s="174"/>
      <c r="L187" s="92">
        <v>9</v>
      </c>
      <c r="M187" s="92">
        <v>10</v>
      </c>
    </row>
    <row r="188" spans="1:13" ht="36" customHeight="1" x14ac:dyDescent="0.2">
      <c r="A188" s="91">
        <v>1</v>
      </c>
      <c r="B188" s="86" t="s">
        <v>131</v>
      </c>
      <c r="C188" s="111">
        <v>2008</v>
      </c>
      <c r="D188" s="175" t="s">
        <v>132</v>
      </c>
      <c r="E188" s="176"/>
      <c r="F188" s="177">
        <v>95.3</v>
      </c>
      <c r="G188" s="178"/>
      <c r="H188" s="73">
        <v>72.8</v>
      </c>
      <c r="I188" s="73"/>
      <c r="J188" s="177"/>
      <c r="K188" s="178"/>
      <c r="L188" s="73"/>
      <c r="M188" s="73">
        <v>22.5</v>
      </c>
    </row>
    <row r="189" spans="1:13" ht="15.75" x14ac:dyDescent="0.2">
      <c r="A189" s="183" t="s">
        <v>124</v>
      </c>
      <c r="B189" s="183"/>
      <c r="C189" s="183"/>
      <c r="D189" s="183"/>
      <c r="E189" s="184"/>
      <c r="F189" s="185">
        <f>SUM(F188:G188)</f>
        <v>95.3</v>
      </c>
      <c r="G189" s="186"/>
      <c r="H189" s="89">
        <f>SUM(H188:H188)</f>
        <v>72.8</v>
      </c>
      <c r="I189" s="89">
        <f>SUM(I188:I188)</f>
        <v>0</v>
      </c>
      <c r="J189" s="187">
        <f>SUM(J188:K188)</f>
        <v>0</v>
      </c>
      <c r="K189" s="187"/>
      <c r="L189" s="89">
        <f>SUM(L188:L188)</f>
        <v>0</v>
      </c>
      <c r="M189" s="90">
        <f>SUM(M188:M188)</f>
        <v>22.5</v>
      </c>
    </row>
    <row r="190" spans="1:13" x14ac:dyDescent="0.2">
      <c r="A190" s="18"/>
      <c r="B190" s="188"/>
      <c r="C190" s="188"/>
      <c r="D190" s="188"/>
      <c r="E190" s="188"/>
      <c r="F190" s="18" t="s">
        <v>4</v>
      </c>
      <c r="G190" s="18"/>
      <c r="H190" s="18"/>
      <c r="I190" s="18"/>
      <c r="J190" s="18" t="s">
        <v>4</v>
      </c>
      <c r="K190" s="18"/>
      <c r="L190" s="18"/>
      <c r="M190" s="8"/>
    </row>
    <row r="191" spans="1:13" ht="12.75" customHeight="1" x14ac:dyDescent="0.2">
      <c r="A191" s="153" t="s">
        <v>190</v>
      </c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</row>
    <row r="192" spans="1:13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13" t="s">
        <v>191</v>
      </c>
    </row>
    <row r="193" spans="1:13" ht="27" customHeight="1" x14ac:dyDescent="0.2">
      <c r="A193" s="171" t="s">
        <v>113</v>
      </c>
      <c r="B193" s="171" t="s">
        <v>114</v>
      </c>
      <c r="C193" s="171" t="s">
        <v>115</v>
      </c>
      <c r="D193" s="166" t="s">
        <v>116</v>
      </c>
      <c r="E193" s="167"/>
      <c r="F193" s="166" t="s">
        <v>192</v>
      </c>
      <c r="G193" s="167"/>
      <c r="H193" s="139" t="s">
        <v>193</v>
      </c>
      <c r="I193" s="139"/>
      <c r="J193" s="180" t="s">
        <v>194</v>
      </c>
      <c r="K193" s="181"/>
      <c r="L193" s="181"/>
      <c r="M193" s="182"/>
    </row>
    <row r="194" spans="1:13" ht="25.5" customHeight="1" x14ac:dyDescent="0.2">
      <c r="A194" s="179"/>
      <c r="B194" s="179"/>
      <c r="C194" s="179"/>
      <c r="D194" s="168"/>
      <c r="E194" s="170"/>
      <c r="F194" s="168"/>
      <c r="G194" s="170"/>
      <c r="H194" s="139"/>
      <c r="I194" s="139"/>
      <c r="J194" s="88" t="s">
        <v>27</v>
      </c>
      <c r="K194" s="88" t="s">
        <v>28</v>
      </c>
      <c r="L194" s="88" t="s">
        <v>29</v>
      </c>
      <c r="M194" s="88" t="s">
        <v>30</v>
      </c>
    </row>
    <row r="195" spans="1:13" x14ac:dyDescent="0.2">
      <c r="A195" s="92">
        <v>1</v>
      </c>
      <c r="B195" s="81">
        <v>2</v>
      </c>
      <c r="C195" s="81">
        <v>3</v>
      </c>
      <c r="D195" s="173">
        <v>4</v>
      </c>
      <c r="E195" s="174"/>
      <c r="F195" s="173">
        <v>5</v>
      </c>
      <c r="G195" s="174"/>
      <c r="H195" s="173">
        <v>6</v>
      </c>
      <c r="I195" s="174"/>
      <c r="J195" s="81">
        <v>8</v>
      </c>
      <c r="K195" s="81"/>
      <c r="L195" s="92">
        <v>9</v>
      </c>
      <c r="M195" s="92">
        <v>10</v>
      </c>
    </row>
    <row r="196" spans="1:13" ht="31.5" customHeight="1" x14ac:dyDescent="0.2">
      <c r="A196" s="91"/>
      <c r="B196" s="83"/>
      <c r="C196" s="84"/>
      <c r="D196" s="175"/>
      <c r="E196" s="176"/>
      <c r="F196" s="177"/>
      <c r="G196" s="178"/>
      <c r="H196" s="177"/>
      <c r="I196" s="178"/>
      <c r="J196" s="40"/>
      <c r="K196" s="40"/>
      <c r="L196" s="73"/>
      <c r="M196" s="73"/>
    </row>
    <row r="197" spans="1:13" ht="15.75" x14ac:dyDescent="0.2">
      <c r="A197" s="183" t="s">
        <v>124</v>
      </c>
      <c r="B197" s="183"/>
      <c r="C197" s="183"/>
      <c r="D197" s="183"/>
      <c r="E197" s="184"/>
      <c r="F197" s="185">
        <f>SUM(F196:G196)</f>
        <v>0</v>
      </c>
      <c r="G197" s="186"/>
      <c r="H197" s="185">
        <f>SUM(H196:H196)</f>
        <v>0</v>
      </c>
      <c r="I197" s="186"/>
      <c r="J197" s="85">
        <f>SUM(J196:K196)</f>
        <v>0</v>
      </c>
      <c r="K197" s="85"/>
      <c r="L197" s="89">
        <f>SUM(L196:L196)</f>
        <v>0</v>
      </c>
      <c r="M197" s="90">
        <f>SUM(M196:M196)</f>
        <v>0</v>
      </c>
    </row>
    <row r="200" spans="1:13" ht="15.75" x14ac:dyDescent="0.2">
      <c r="A200" s="51" t="s">
        <v>138</v>
      </c>
      <c r="B200" s="97"/>
      <c r="C200" s="97"/>
      <c r="D200" s="97"/>
      <c r="E200" s="8"/>
      <c r="F200" s="8"/>
      <c r="G200" s="23"/>
      <c r="H200" s="23"/>
      <c r="I200" s="23"/>
      <c r="J200" s="52"/>
      <c r="K200" s="52"/>
      <c r="L200" s="53" t="s">
        <v>139</v>
      </c>
      <c r="M200" s="8"/>
    </row>
    <row r="201" spans="1:13" x14ac:dyDescent="0.2">
      <c r="A201" s="8"/>
      <c r="B201" s="8"/>
      <c r="C201" s="155" t="s">
        <v>98</v>
      </c>
      <c r="D201" s="155"/>
      <c r="E201" s="155"/>
      <c r="F201" s="155"/>
      <c r="G201" s="8"/>
      <c r="H201" s="155"/>
      <c r="I201" s="155"/>
      <c r="J201" s="156" t="s">
        <v>99</v>
      </c>
      <c r="K201" s="156"/>
      <c r="L201" s="54" t="s">
        <v>230</v>
      </c>
      <c r="M201" s="8"/>
    </row>
  </sheetData>
  <mergeCells count="232">
    <mergeCell ref="A197:E197"/>
    <mergeCell ref="F197:G197"/>
    <mergeCell ref="H197:I197"/>
    <mergeCell ref="C201:F201"/>
    <mergeCell ref="H201:I201"/>
    <mergeCell ref="J201:K201"/>
    <mergeCell ref="H193:I194"/>
    <mergeCell ref="J193:M193"/>
    <mergeCell ref="D195:E195"/>
    <mergeCell ref="F195:G195"/>
    <mergeCell ref="H195:I195"/>
    <mergeCell ref="D196:E196"/>
    <mergeCell ref="F196:G196"/>
    <mergeCell ref="H196:I196"/>
    <mergeCell ref="A189:E189"/>
    <mergeCell ref="F189:G189"/>
    <mergeCell ref="J189:K189"/>
    <mergeCell ref="B190:E190"/>
    <mergeCell ref="A191:M191"/>
    <mergeCell ref="A193:A194"/>
    <mergeCell ref="B193:B194"/>
    <mergeCell ref="C193:C194"/>
    <mergeCell ref="D193:E194"/>
    <mergeCell ref="F193:G194"/>
    <mergeCell ref="D187:E187"/>
    <mergeCell ref="F187:G187"/>
    <mergeCell ref="J187:K187"/>
    <mergeCell ref="D188:E188"/>
    <mergeCell ref="F188:G188"/>
    <mergeCell ref="J188:K188"/>
    <mergeCell ref="A183:M183"/>
    <mergeCell ref="A185:A186"/>
    <mergeCell ref="B185:B186"/>
    <mergeCell ref="C185:C186"/>
    <mergeCell ref="D185:E186"/>
    <mergeCell ref="F185:G186"/>
    <mergeCell ref="H185:M185"/>
    <mergeCell ref="J186:K186"/>
    <mergeCell ref="A179:G179"/>
    <mergeCell ref="J179:K179"/>
    <mergeCell ref="A180:G180"/>
    <mergeCell ref="J180:K180"/>
    <mergeCell ref="A181:G181"/>
    <mergeCell ref="J181:K181"/>
    <mergeCell ref="A170:M170"/>
    <mergeCell ref="A171:M171"/>
    <mergeCell ref="A172:M172"/>
    <mergeCell ref="A173:M173"/>
    <mergeCell ref="A175:M175"/>
    <mergeCell ref="A177:G178"/>
    <mergeCell ref="H177:I177"/>
    <mergeCell ref="J177:K178"/>
    <mergeCell ref="L177:L178"/>
    <mergeCell ref="M177:M178"/>
    <mergeCell ref="A162:M162"/>
    <mergeCell ref="A163:M163"/>
    <mergeCell ref="A164:M164"/>
    <mergeCell ref="A166:M166"/>
    <mergeCell ref="A168:M168"/>
    <mergeCell ref="A169:M169"/>
    <mergeCell ref="A152:E152"/>
    <mergeCell ref="A153:E153"/>
    <mergeCell ref="C158:F158"/>
    <mergeCell ref="H158:I158"/>
    <mergeCell ref="J158:K158"/>
    <mergeCell ref="A161:M161"/>
    <mergeCell ref="A146:E146"/>
    <mergeCell ref="A147:M147"/>
    <mergeCell ref="A148:E148"/>
    <mergeCell ref="A149:E149"/>
    <mergeCell ref="A150:E150"/>
    <mergeCell ref="A151:E151"/>
    <mergeCell ref="A140:E140"/>
    <mergeCell ref="A141:E141"/>
    <mergeCell ref="A142:E142"/>
    <mergeCell ref="A143:E143"/>
    <mergeCell ref="A144:E144"/>
    <mergeCell ref="A145:E145"/>
    <mergeCell ref="A134:E134"/>
    <mergeCell ref="A135:E135"/>
    <mergeCell ref="A136:E136"/>
    <mergeCell ref="A137:E137"/>
    <mergeCell ref="A138:E138"/>
    <mergeCell ref="A139:E139"/>
    <mergeCell ref="A128:E128"/>
    <mergeCell ref="A129:M129"/>
    <mergeCell ref="A130:E130"/>
    <mergeCell ref="A131:E131"/>
    <mergeCell ref="A132:E132"/>
    <mergeCell ref="A133:E133"/>
    <mergeCell ref="A122:E122"/>
    <mergeCell ref="A123:M123"/>
    <mergeCell ref="A124:E124"/>
    <mergeCell ref="A125:E125"/>
    <mergeCell ref="A126:E126"/>
    <mergeCell ref="A127:E127"/>
    <mergeCell ref="A116:E116"/>
    <mergeCell ref="A117:E117"/>
    <mergeCell ref="A118:E118"/>
    <mergeCell ref="A119:E119"/>
    <mergeCell ref="A120:E120"/>
    <mergeCell ref="A121:E121"/>
    <mergeCell ref="A110:E110"/>
    <mergeCell ref="A111:E111"/>
    <mergeCell ref="A112:E112"/>
    <mergeCell ref="A113:E113"/>
    <mergeCell ref="A114:E114"/>
    <mergeCell ref="A115:E115"/>
    <mergeCell ref="A104:M104"/>
    <mergeCell ref="A105:E105"/>
    <mergeCell ref="A106:E106"/>
    <mergeCell ref="A107:E107"/>
    <mergeCell ref="A108:E108"/>
    <mergeCell ref="A109:E109"/>
    <mergeCell ref="A98:E98"/>
    <mergeCell ref="A99:E99"/>
    <mergeCell ref="A100:E100"/>
    <mergeCell ref="A101:E101"/>
    <mergeCell ref="A102:E102"/>
    <mergeCell ref="A103:E103"/>
    <mergeCell ref="A92:E92"/>
    <mergeCell ref="A93:E93"/>
    <mergeCell ref="A94:E94"/>
    <mergeCell ref="A95:M95"/>
    <mergeCell ref="A96:E96"/>
    <mergeCell ref="A97:E97"/>
    <mergeCell ref="A86:E86"/>
    <mergeCell ref="A87:E87"/>
    <mergeCell ref="A88:E88"/>
    <mergeCell ref="A89:E89"/>
    <mergeCell ref="A90:E90"/>
    <mergeCell ref="A91:E91"/>
    <mergeCell ref="A80:E80"/>
    <mergeCell ref="A81:E81"/>
    <mergeCell ref="A82:E82"/>
    <mergeCell ref="A83:E83"/>
    <mergeCell ref="A84:E84"/>
    <mergeCell ref="A85:E85"/>
    <mergeCell ref="A74:E74"/>
    <mergeCell ref="A75:E75"/>
    <mergeCell ref="A76:M76"/>
    <mergeCell ref="A77:E77"/>
    <mergeCell ref="A78:E78"/>
    <mergeCell ref="A79:E79"/>
    <mergeCell ref="A68:E68"/>
    <mergeCell ref="A69:M69"/>
    <mergeCell ref="A70:E70"/>
    <mergeCell ref="A71:E71"/>
    <mergeCell ref="A72:E72"/>
    <mergeCell ref="A73:E73"/>
    <mergeCell ref="A62:E62"/>
    <mergeCell ref="A63:E63"/>
    <mergeCell ref="A64:E64"/>
    <mergeCell ref="A65:E65"/>
    <mergeCell ref="A66:E66"/>
    <mergeCell ref="A67:E67"/>
    <mergeCell ref="A56:E56"/>
    <mergeCell ref="A57:E57"/>
    <mergeCell ref="A58:E58"/>
    <mergeCell ref="A59:E59"/>
    <mergeCell ref="A60:E60"/>
    <mergeCell ref="A61:E61"/>
    <mergeCell ref="A50:E50"/>
    <mergeCell ref="A51:E51"/>
    <mergeCell ref="A52:E52"/>
    <mergeCell ref="A53:E53"/>
    <mergeCell ref="A54:E54"/>
    <mergeCell ref="A55:E55"/>
    <mergeCell ref="A44:E44"/>
    <mergeCell ref="A45:E45"/>
    <mergeCell ref="A46:E46"/>
    <mergeCell ref="A47:E47"/>
    <mergeCell ref="A48:E48"/>
    <mergeCell ref="A49:E49"/>
    <mergeCell ref="A38:E38"/>
    <mergeCell ref="A39:E39"/>
    <mergeCell ref="A40:E40"/>
    <mergeCell ref="A41:E41"/>
    <mergeCell ref="A42:E42"/>
    <mergeCell ref="A43:E43"/>
    <mergeCell ref="A32:E32"/>
    <mergeCell ref="A33:E33"/>
    <mergeCell ref="A34:E34"/>
    <mergeCell ref="A35:E35"/>
    <mergeCell ref="A36:E36"/>
    <mergeCell ref="A37:E37"/>
    <mergeCell ref="A26:E26"/>
    <mergeCell ref="A27:M27"/>
    <mergeCell ref="A28:E28"/>
    <mergeCell ref="A29:E29"/>
    <mergeCell ref="A30:E30"/>
    <mergeCell ref="A31:E31"/>
    <mergeCell ref="A21:M21"/>
    <mergeCell ref="J22:M22"/>
    <mergeCell ref="A24:E25"/>
    <mergeCell ref="F24:F25"/>
    <mergeCell ref="G24:G25"/>
    <mergeCell ref="H24:H25"/>
    <mergeCell ref="I24:I25"/>
    <mergeCell ref="J24:M24"/>
    <mergeCell ref="A16:C16"/>
    <mergeCell ref="D16:I16"/>
    <mergeCell ref="A17:C17"/>
    <mergeCell ref="D17:I17"/>
    <mergeCell ref="A19:M19"/>
    <mergeCell ref="A20:M20"/>
    <mergeCell ref="A13:C13"/>
    <mergeCell ref="D13:I13"/>
    <mergeCell ref="A14:C14"/>
    <mergeCell ref="D14:I14"/>
    <mergeCell ref="A15:C15"/>
    <mergeCell ref="D15:I15"/>
    <mergeCell ref="A11:C11"/>
    <mergeCell ref="D11:I11"/>
    <mergeCell ref="A12:C12"/>
    <mergeCell ref="D12:I12"/>
    <mergeCell ref="A5:E5"/>
    <mergeCell ref="I5:M5"/>
    <mergeCell ref="A6:B6"/>
    <mergeCell ref="I6:J6"/>
    <mergeCell ref="K6:M6"/>
    <mergeCell ref="A7:E7"/>
    <mergeCell ref="I7:M7"/>
    <mergeCell ref="A2:E2"/>
    <mergeCell ref="I2:M2"/>
    <mergeCell ref="A3:E3"/>
    <mergeCell ref="I3:L3"/>
    <mergeCell ref="A4:E4"/>
    <mergeCell ref="I4:M4"/>
    <mergeCell ref="A8:C8"/>
    <mergeCell ref="L9:L10"/>
    <mergeCell ref="M9:M10"/>
  </mergeCells>
  <pageMargins left="0.70866141732283472" right="0.11811023622047245" top="0.35433070866141736" bottom="0.35433070866141736" header="0.31496062992125984" footer="0.31496062992125984"/>
  <pageSetup paperSize="9" scale="68" fitToHeight="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01"/>
  <sheetViews>
    <sheetView topLeftCell="A191" workbookViewId="0">
      <selection activeCell="Q173" sqref="Q173"/>
    </sheetView>
  </sheetViews>
  <sheetFormatPr defaultRowHeight="12.75" x14ac:dyDescent="0.2"/>
  <cols>
    <col min="1" max="2" width="10.5703125" style="7" customWidth="1"/>
    <col min="3" max="3" width="10.42578125" style="7" customWidth="1"/>
    <col min="4" max="5" width="10.5703125" style="7" customWidth="1"/>
    <col min="6" max="6" width="5.42578125" style="7" customWidth="1"/>
    <col min="7" max="7" width="9.85546875" style="7" customWidth="1"/>
    <col min="8" max="12" width="11.140625" style="7" customWidth="1"/>
    <col min="13" max="13" width="11.5703125" style="7" customWidth="1"/>
    <col min="14" max="255" width="9.140625" style="7"/>
    <col min="256" max="261" width="10.5703125" style="7" customWidth="1"/>
    <col min="262" max="262" width="5.42578125" style="7" customWidth="1"/>
    <col min="263" max="263" width="9.85546875" style="7" customWidth="1"/>
    <col min="264" max="269" width="11.140625" style="7" customWidth="1"/>
    <col min="270" max="511" width="9.140625" style="7"/>
    <col min="512" max="517" width="10.5703125" style="7" customWidth="1"/>
    <col min="518" max="518" width="5.42578125" style="7" customWidth="1"/>
    <col min="519" max="519" width="9.85546875" style="7" customWidth="1"/>
    <col min="520" max="525" width="11.140625" style="7" customWidth="1"/>
    <col min="526" max="767" width="9.140625" style="7"/>
    <col min="768" max="773" width="10.5703125" style="7" customWidth="1"/>
    <col min="774" max="774" width="5.42578125" style="7" customWidth="1"/>
    <col min="775" max="775" width="9.85546875" style="7" customWidth="1"/>
    <col min="776" max="781" width="11.140625" style="7" customWidth="1"/>
    <col min="782" max="1023" width="9.140625" style="7"/>
    <col min="1024" max="1029" width="10.5703125" style="7" customWidth="1"/>
    <col min="1030" max="1030" width="5.42578125" style="7" customWidth="1"/>
    <col min="1031" max="1031" width="9.85546875" style="7" customWidth="1"/>
    <col min="1032" max="1037" width="11.140625" style="7" customWidth="1"/>
    <col min="1038" max="1279" width="9.140625" style="7"/>
    <col min="1280" max="1285" width="10.5703125" style="7" customWidth="1"/>
    <col min="1286" max="1286" width="5.42578125" style="7" customWidth="1"/>
    <col min="1287" max="1287" width="9.85546875" style="7" customWidth="1"/>
    <col min="1288" max="1293" width="11.140625" style="7" customWidth="1"/>
    <col min="1294" max="1535" width="9.140625" style="7"/>
    <col min="1536" max="1541" width="10.5703125" style="7" customWidth="1"/>
    <col min="1542" max="1542" width="5.42578125" style="7" customWidth="1"/>
    <col min="1543" max="1543" width="9.85546875" style="7" customWidth="1"/>
    <col min="1544" max="1549" width="11.140625" style="7" customWidth="1"/>
    <col min="1550" max="1791" width="9.140625" style="7"/>
    <col min="1792" max="1797" width="10.5703125" style="7" customWidth="1"/>
    <col min="1798" max="1798" width="5.42578125" style="7" customWidth="1"/>
    <col min="1799" max="1799" width="9.85546875" style="7" customWidth="1"/>
    <col min="1800" max="1805" width="11.140625" style="7" customWidth="1"/>
    <col min="1806" max="2047" width="9.140625" style="7"/>
    <col min="2048" max="2053" width="10.5703125" style="7" customWidth="1"/>
    <col min="2054" max="2054" width="5.42578125" style="7" customWidth="1"/>
    <col min="2055" max="2055" width="9.85546875" style="7" customWidth="1"/>
    <col min="2056" max="2061" width="11.140625" style="7" customWidth="1"/>
    <col min="2062" max="2303" width="9.140625" style="7"/>
    <col min="2304" max="2309" width="10.5703125" style="7" customWidth="1"/>
    <col min="2310" max="2310" width="5.42578125" style="7" customWidth="1"/>
    <col min="2311" max="2311" width="9.85546875" style="7" customWidth="1"/>
    <col min="2312" max="2317" width="11.140625" style="7" customWidth="1"/>
    <col min="2318" max="2559" width="9.140625" style="7"/>
    <col min="2560" max="2565" width="10.5703125" style="7" customWidth="1"/>
    <col min="2566" max="2566" width="5.42578125" style="7" customWidth="1"/>
    <col min="2567" max="2567" width="9.85546875" style="7" customWidth="1"/>
    <col min="2568" max="2573" width="11.140625" style="7" customWidth="1"/>
    <col min="2574" max="2815" width="9.140625" style="7"/>
    <col min="2816" max="2821" width="10.5703125" style="7" customWidth="1"/>
    <col min="2822" max="2822" width="5.42578125" style="7" customWidth="1"/>
    <col min="2823" max="2823" width="9.85546875" style="7" customWidth="1"/>
    <col min="2824" max="2829" width="11.140625" style="7" customWidth="1"/>
    <col min="2830" max="3071" width="9.140625" style="7"/>
    <col min="3072" max="3077" width="10.5703125" style="7" customWidth="1"/>
    <col min="3078" max="3078" width="5.42578125" style="7" customWidth="1"/>
    <col min="3079" max="3079" width="9.85546875" style="7" customWidth="1"/>
    <col min="3080" max="3085" width="11.140625" style="7" customWidth="1"/>
    <col min="3086" max="3327" width="9.140625" style="7"/>
    <col min="3328" max="3333" width="10.5703125" style="7" customWidth="1"/>
    <col min="3334" max="3334" width="5.42578125" style="7" customWidth="1"/>
    <col min="3335" max="3335" width="9.85546875" style="7" customWidth="1"/>
    <col min="3336" max="3341" width="11.140625" style="7" customWidth="1"/>
    <col min="3342" max="3583" width="9.140625" style="7"/>
    <col min="3584" max="3589" width="10.5703125" style="7" customWidth="1"/>
    <col min="3590" max="3590" width="5.42578125" style="7" customWidth="1"/>
    <col min="3591" max="3591" width="9.85546875" style="7" customWidth="1"/>
    <col min="3592" max="3597" width="11.140625" style="7" customWidth="1"/>
    <col min="3598" max="3839" width="9.140625" style="7"/>
    <col min="3840" max="3845" width="10.5703125" style="7" customWidth="1"/>
    <col min="3846" max="3846" width="5.42578125" style="7" customWidth="1"/>
    <col min="3847" max="3847" width="9.85546875" style="7" customWidth="1"/>
    <col min="3848" max="3853" width="11.140625" style="7" customWidth="1"/>
    <col min="3854" max="4095" width="9.140625" style="7"/>
    <col min="4096" max="4101" width="10.5703125" style="7" customWidth="1"/>
    <col min="4102" max="4102" width="5.42578125" style="7" customWidth="1"/>
    <col min="4103" max="4103" width="9.85546875" style="7" customWidth="1"/>
    <col min="4104" max="4109" width="11.140625" style="7" customWidth="1"/>
    <col min="4110" max="4351" width="9.140625" style="7"/>
    <col min="4352" max="4357" width="10.5703125" style="7" customWidth="1"/>
    <col min="4358" max="4358" width="5.42578125" style="7" customWidth="1"/>
    <col min="4359" max="4359" width="9.85546875" style="7" customWidth="1"/>
    <col min="4360" max="4365" width="11.140625" style="7" customWidth="1"/>
    <col min="4366" max="4607" width="9.140625" style="7"/>
    <col min="4608" max="4613" width="10.5703125" style="7" customWidth="1"/>
    <col min="4614" max="4614" width="5.42578125" style="7" customWidth="1"/>
    <col min="4615" max="4615" width="9.85546875" style="7" customWidth="1"/>
    <col min="4616" max="4621" width="11.140625" style="7" customWidth="1"/>
    <col min="4622" max="4863" width="9.140625" style="7"/>
    <col min="4864" max="4869" width="10.5703125" style="7" customWidth="1"/>
    <col min="4870" max="4870" width="5.42578125" style="7" customWidth="1"/>
    <col min="4871" max="4871" width="9.85546875" style="7" customWidth="1"/>
    <col min="4872" max="4877" width="11.140625" style="7" customWidth="1"/>
    <col min="4878" max="5119" width="9.140625" style="7"/>
    <col min="5120" max="5125" width="10.5703125" style="7" customWidth="1"/>
    <col min="5126" max="5126" width="5.42578125" style="7" customWidth="1"/>
    <col min="5127" max="5127" width="9.85546875" style="7" customWidth="1"/>
    <col min="5128" max="5133" width="11.140625" style="7" customWidth="1"/>
    <col min="5134" max="5375" width="9.140625" style="7"/>
    <col min="5376" max="5381" width="10.5703125" style="7" customWidth="1"/>
    <col min="5382" max="5382" width="5.42578125" style="7" customWidth="1"/>
    <col min="5383" max="5383" width="9.85546875" style="7" customWidth="1"/>
    <col min="5384" max="5389" width="11.140625" style="7" customWidth="1"/>
    <col min="5390" max="5631" width="9.140625" style="7"/>
    <col min="5632" max="5637" width="10.5703125" style="7" customWidth="1"/>
    <col min="5638" max="5638" width="5.42578125" style="7" customWidth="1"/>
    <col min="5639" max="5639" width="9.85546875" style="7" customWidth="1"/>
    <col min="5640" max="5645" width="11.140625" style="7" customWidth="1"/>
    <col min="5646" max="5887" width="9.140625" style="7"/>
    <col min="5888" max="5893" width="10.5703125" style="7" customWidth="1"/>
    <col min="5894" max="5894" width="5.42578125" style="7" customWidth="1"/>
    <col min="5895" max="5895" width="9.85546875" style="7" customWidth="1"/>
    <col min="5896" max="5901" width="11.140625" style="7" customWidth="1"/>
    <col min="5902" max="6143" width="9.140625" style="7"/>
    <col min="6144" max="6149" width="10.5703125" style="7" customWidth="1"/>
    <col min="6150" max="6150" width="5.42578125" style="7" customWidth="1"/>
    <col min="6151" max="6151" width="9.85546875" style="7" customWidth="1"/>
    <col min="6152" max="6157" width="11.140625" style="7" customWidth="1"/>
    <col min="6158" max="6399" width="9.140625" style="7"/>
    <col min="6400" max="6405" width="10.5703125" style="7" customWidth="1"/>
    <col min="6406" max="6406" width="5.42578125" style="7" customWidth="1"/>
    <col min="6407" max="6407" width="9.85546875" style="7" customWidth="1"/>
    <col min="6408" max="6413" width="11.140625" style="7" customWidth="1"/>
    <col min="6414" max="6655" width="9.140625" style="7"/>
    <col min="6656" max="6661" width="10.5703125" style="7" customWidth="1"/>
    <col min="6662" max="6662" width="5.42578125" style="7" customWidth="1"/>
    <col min="6663" max="6663" width="9.85546875" style="7" customWidth="1"/>
    <col min="6664" max="6669" width="11.140625" style="7" customWidth="1"/>
    <col min="6670" max="6911" width="9.140625" style="7"/>
    <col min="6912" max="6917" width="10.5703125" style="7" customWidth="1"/>
    <col min="6918" max="6918" width="5.42578125" style="7" customWidth="1"/>
    <col min="6919" max="6919" width="9.85546875" style="7" customWidth="1"/>
    <col min="6920" max="6925" width="11.140625" style="7" customWidth="1"/>
    <col min="6926" max="7167" width="9.140625" style="7"/>
    <col min="7168" max="7173" width="10.5703125" style="7" customWidth="1"/>
    <col min="7174" max="7174" width="5.42578125" style="7" customWidth="1"/>
    <col min="7175" max="7175" width="9.85546875" style="7" customWidth="1"/>
    <col min="7176" max="7181" width="11.140625" style="7" customWidth="1"/>
    <col min="7182" max="7423" width="9.140625" style="7"/>
    <col min="7424" max="7429" width="10.5703125" style="7" customWidth="1"/>
    <col min="7430" max="7430" width="5.42578125" style="7" customWidth="1"/>
    <col min="7431" max="7431" width="9.85546875" style="7" customWidth="1"/>
    <col min="7432" max="7437" width="11.140625" style="7" customWidth="1"/>
    <col min="7438" max="7679" width="9.140625" style="7"/>
    <col min="7680" max="7685" width="10.5703125" style="7" customWidth="1"/>
    <col min="7686" max="7686" width="5.42578125" style="7" customWidth="1"/>
    <col min="7687" max="7687" width="9.85546875" style="7" customWidth="1"/>
    <col min="7688" max="7693" width="11.140625" style="7" customWidth="1"/>
    <col min="7694" max="7935" width="9.140625" style="7"/>
    <col min="7936" max="7941" width="10.5703125" style="7" customWidth="1"/>
    <col min="7942" max="7942" width="5.42578125" style="7" customWidth="1"/>
    <col min="7943" max="7943" width="9.85546875" style="7" customWidth="1"/>
    <col min="7944" max="7949" width="11.140625" style="7" customWidth="1"/>
    <col min="7950" max="8191" width="9.140625" style="7"/>
    <col min="8192" max="8197" width="10.5703125" style="7" customWidth="1"/>
    <col min="8198" max="8198" width="5.42578125" style="7" customWidth="1"/>
    <col min="8199" max="8199" width="9.85546875" style="7" customWidth="1"/>
    <col min="8200" max="8205" width="11.140625" style="7" customWidth="1"/>
    <col min="8206" max="8447" width="9.140625" style="7"/>
    <col min="8448" max="8453" width="10.5703125" style="7" customWidth="1"/>
    <col min="8454" max="8454" width="5.42578125" style="7" customWidth="1"/>
    <col min="8455" max="8455" width="9.85546875" style="7" customWidth="1"/>
    <col min="8456" max="8461" width="11.140625" style="7" customWidth="1"/>
    <col min="8462" max="8703" width="9.140625" style="7"/>
    <col min="8704" max="8709" width="10.5703125" style="7" customWidth="1"/>
    <col min="8710" max="8710" width="5.42578125" style="7" customWidth="1"/>
    <col min="8711" max="8711" width="9.85546875" style="7" customWidth="1"/>
    <col min="8712" max="8717" width="11.140625" style="7" customWidth="1"/>
    <col min="8718" max="8959" width="9.140625" style="7"/>
    <col min="8960" max="8965" width="10.5703125" style="7" customWidth="1"/>
    <col min="8966" max="8966" width="5.42578125" style="7" customWidth="1"/>
    <col min="8967" max="8967" width="9.85546875" style="7" customWidth="1"/>
    <col min="8968" max="8973" width="11.140625" style="7" customWidth="1"/>
    <col min="8974" max="9215" width="9.140625" style="7"/>
    <col min="9216" max="9221" width="10.5703125" style="7" customWidth="1"/>
    <col min="9222" max="9222" width="5.42578125" style="7" customWidth="1"/>
    <col min="9223" max="9223" width="9.85546875" style="7" customWidth="1"/>
    <col min="9224" max="9229" width="11.140625" style="7" customWidth="1"/>
    <col min="9230" max="9471" width="9.140625" style="7"/>
    <col min="9472" max="9477" width="10.5703125" style="7" customWidth="1"/>
    <col min="9478" max="9478" width="5.42578125" style="7" customWidth="1"/>
    <col min="9479" max="9479" width="9.85546875" style="7" customWidth="1"/>
    <col min="9480" max="9485" width="11.140625" style="7" customWidth="1"/>
    <col min="9486" max="9727" width="9.140625" style="7"/>
    <col min="9728" max="9733" width="10.5703125" style="7" customWidth="1"/>
    <col min="9734" max="9734" width="5.42578125" style="7" customWidth="1"/>
    <col min="9735" max="9735" width="9.85546875" style="7" customWidth="1"/>
    <col min="9736" max="9741" width="11.140625" style="7" customWidth="1"/>
    <col min="9742" max="9983" width="9.140625" style="7"/>
    <col min="9984" max="9989" width="10.5703125" style="7" customWidth="1"/>
    <col min="9990" max="9990" width="5.42578125" style="7" customWidth="1"/>
    <col min="9991" max="9991" width="9.85546875" style="7" customWidth="1"/>
    <col min="9992" max="9997" width="11.140625" style="7" customWidth="1"/>
    <col min="9998" max="10239" width="9.140625" style="7"/>
    <col min="10240" max="10245" width="10.5703125" style="7" customWidth="1"/>
    <col min="10246" max="10246" width="5.42578125" style="7" customWidth="1"/>
    <col min="10247" max="10247" width="9.85546875" style="7" customWidth="1"/>
    <col min="10248" max="10253" width="11.140625" style="7" customWidth="1"/>
    <col min="10254" max="10495" width="9.140625" style="7"/>
    <col min="10496" max="10501" width="10.5703125" style="7" customWidth="1"/>
    <col min="10502" max="10502" width="5.42578125" style="7" customWidth="1"/>
    <col min="10503" max="10503" width="9.85546875" style="7" customWidth="1"/>
    <col min="10504" max="10509" width="11.140625" style="7" customWidth="1"/>
    <col min="10510" max="10751" width="9.140625" style="7"/>
    <col min="10752" max="10757" width="10.5703125" style="7" customWidth="1"/>
    <col min="10758" max="10758" width="5.42578125" style="7" customWidth="1"/>
    <col min="10759" max="10759" width="9.85546875" style="7" customWidth="1"/>
    <col min="10760" max="10765" width="11.140625" style="7" customWidth="1"/>
    <col min="10766" max="11007" width="9.140625" style="7"/>
    <col min="11008" max="11013" width="10.5703125" style="7" customWidth="1"/>
    <col min="11014" max="11014" width="5.42578125" style="7" customWidth="1"/>
    <col min="11015" max="11015" width="9.85546875" style="7" customWidth="1"/>
    <col min="11016" max="11021" width="11.140625" style="7" customWidth="1"/>
    <col min="11022" max="11263" width="9.140625" style="7"/>
    <col min="11264" max="11269" width="10.5703125" style="7" customWidth="1"/>
    <col min="11270" max="11270" width="5.42578125" style="7" customWidth="1"/>
    <col min="11271" max="11271" width="9.85546875" style="7" customWidth="1"/>
    <col min="11272" max="11277" width="11.140625" style="7" customWidth="1"/>
    <col min="11278" max="11519" width="9.140625" style="7"/>
    <col min="11520" max="11525" width="10.5703125" style="7" customWidth="1"/>
    <col min="11526" max="11526" width="5.42578125" style="7" customWidth="1"/>
    <col min="11527" max="11527" width="9.85546875" style="7" customWidth="1"/>
    <col min="11528" max="11533" width="11.140625" style="7" customWidth="1"/>
    <col min="11534" max="11775" width="9.140625" style="7"/>
    <col min="11776" max="11781" width="10.5703125" style="7" customWidth="1"/>
    <col min="11782" max="11782" width="5.42578125" style="7" customWidth="1"/>
    <col min="11783" max="11783" width="9.85546875" style="7" customWidth="1"/>
    <col min="11784" max="11789" width="11.140625" style="7" customWidth="1"/>
    <col min="11790" max="12031" width="9.140625" style="7"/>
    <col min="12032" max="12037" width="10.5703125" style="7" customWidth="1"/>
    <col min="12038" max="12038" width="5.42578125" style="7" customWidth="1"/>
    <col min="12039" max="12039" width="9.85546875" style="7" customWidth="1"/>
    <col min="12040" max="12045" width="11.140625" style="7" customWidth="1"/>
    <col min="12046" max="12287" width="9.140625" style="7"/>
    <col min="12288" max="12293" width="10.5703125" style="7" customWidth="1"/>
    <col min="12294" max="12294" width="5.42578125" style="7" customWidth="1"/>
    <col min="12295" max="12295" width="9.85546875" style="7" customWidth="1"/>
    <col min="12296" max="12301" width="11.140625" style="7" customWidth="1"/>
    <col min="12302" max="12543" width="9.140625" style="7"/>
    <col min="12544" max="12549" width="10.5703125" style="7" customWidth="1"/>
    <col min="12550" max="12550" width="5.42578125" style="7" customWidth="1"/>
    <col min="12551" max="12551" width="9.85546875" style="7" customWidth="1"/>
    <col min="12552" max="12557" width="11.140625" style="7" customWidth="1"/>
    <col min="12558" max="12799" width="9.140625" style="7"/>
    <col min="12800" max="12805" width="10.5703125" style="7" customWidth="1"/>
    <col min="12806" max="12806" width="5.42578125" style="7" customWidth="1"/>
    <col min="12807" max="12807" width="9.85546875" style="7" customWidth="1"/>
    <col min="12808" max="12813" width="11.140625" style="7" customWidth="1"/>
    <col min="12814" max="13055" width="9.140625" style="7"/>
    <col min="13056" max="13061" width="10.5703125" style="7" customWidth="1"/>
    <col min="13062" max="13062" width="5.42578125" style="7" customWidth="1"/>
    <col min="13063" max="13063" width="9.85546875" style="7" customWidth="1"/>
    <col min="13064" max="13069" width="11.140625" style="7" customWidth="1"/>
    <col min="13070" max="13311" width="9.140625" style="7"/>
    <col min="13312" max="13317" width="10.5703125" style="7" customWidth="1"/>
    <col min="13318" max="13318" width="5.42578125" style="7" customWidth="1"/>
    <col min="13319" max="13319" width="9.85546875" style="7" customWidth="1"/>
    <col min="13320" max="13325" width="11.140625" style="7" customWidth="1"/>
    <col min="13326" max="13567" width="9.140625" style="7"/>
    <col min="13568" max="13573" width="10.5703125" style="7" customWidth="1"/>
    <col min="13574" max="13574" width="5.42578125" style="7" customWidth="1"/>
    <col min="13575" max="13575" width="9.85546875" style="7" customWidth="1"/>
    <col min="13576" max="13581" width="11.140625" style="7" customWidth="1"/>
    <col min="13582" max="13823" width="9.140625" style="7"/>
    <col min="13824" max="13829" width="10.5703125" style="7" customWidth="1"/>
    <col min="13830" max="13830" width="5.42578125" style="7" customWidth="1"/>
    <col min="13831" max="13831" width="9.85546875" style="7" customWidth="1"/>
    <col min="13832" max="13837" width="11.140625" style="7" customWidth="1"/>
    <col min="13838" max="14079" width="9.140625" style="7"/>
    <col min="14080" max="14085" width="10.5703125" style="7" customWidth="1"/>
    <col min="14086" max="14086" width="5.42578125" style="7" customWidth="1"/>
    <col min="14087" max="14087" width="9.85546875" style="7" customWidth="1"/>
    <col min="14088" max="14093" width="11.140625" style="7" customWidth="1"/>
    <col min="14094" max="14335" width="9.140625" style="7"/>
    <col min="14336" max="14341" width="10.5703125" style="7" customWidth="1"/>
    <col min="14342" max="14342" width="5.42578125" style="7" customWidth="1"/>
    <col min="14343" max="14343" width="9.85546875" style="7" customWidth="1"/>
    <col min="14344" max="14349" width="11.140625" style="7" customWidth="1"/>
    <col min="14350" max="14591" width="9.140625" style="7"/>
    <col min="14592" max="14597" width="10.5703125" style="7" customWidth="1"/>
    <col min="14598" max="14598" width="5.42578125" style="7" customWidth="1"/>
    <col min="14599" max="14599" width="9.85546875" style="7" customWidth="1"/>
    <col min="14600" max="14605" width="11.140625" style="7" customWidth="1"/>
    <col min="14606" max="14847" width="9.140625" style="7"/>
    <col min="14848" max="14853" width="10.5703125" style="7" customWidth="1"/>
    <col min="14854" max="14854" width="5.42578125" style="7" customWidth="1"/>
    <col min="14855" max="14855" width="9.85546875" style="7" customWidth="1"/>
    <col min="14856" max="14861" width="11.140625" style="7" customWidth="1"/>
    <col min="14862" max="15103" width="9.140625" style="7"/>
    <col min="15104" max="15109" width="10.5703125" style="7" customWidth="1"/>
    <col min="15110" max="15110" width="5.42578125" style="7" customWidth="1"/>
    <col min="15111" max="15111" width="9.85546875" style="7" customWidth="1"/>
    <col min="15112" max="15117" width="11.140625" style="7" customWidth="1"/>
    <col min="15118" max="15359" width="9.140625" style="7"/>
    <col min="15360" max="15365" width="10.5703125" style="7" customWidth="1"/>
    <col min="15366" max="15366" width="5.42578125" style="7" customWidth="1"/>
    <col min="15367" max="15367" width="9.85546875" style="7" customWidth="1"/>
    <col min="15368" max="15373" width="11.140625" style="7" customWidth="1"/>
    <col min="15374" max="15615" width="9.140625" style="7"/>
    <col min="15616" max="15621" width="10.5703125" style="7" customWidth="1"/>
    <col min="15622" max="15622" width="5.42578125" style="7" customWidth="1"/>
    <col min="15623" max="15623" width="9.85546875" style="7" customWidth="1"/>
    <col min="15624" max="15629" width="11.140625" style="7" customWidth="1"/>
    <col min="15630" max="15871" width="9.140625" style="7"/>
    <col min="15872" max="15877" width="10.5703125" style="7" customWidth="1"/>
    <col min="15878" max="15878" width="5.42578125" style="7" customWidth="1"/>
    <col min="15879" max="15879" width="9.85546875" style="7" customWidth="1"/>
    <col min="15880" max="15885" width="11.140625" style="7" customWidth="1"/>
    <col min="15886" max="16127" width="9.140625" style="7"/>
    <col min="16128" max="16133" width="10.5703125" style="7" customWidth="1"/>
    <col min="16134" max="16134" width="5.42578125" style="7" customWidth="1"/>
    <col min="16135" max="16135" width="9.85546875" style="7" customWidth="1"/>
    <col min="16136" max="16141" width="11.140625" style="7" customWidth="1"/>
    <col min="16142" max="16384" width="9.140625" style="7"/>
  </cols>
  <sheetData>
    <row r="2" spans="1:13" s="2" customFormat="1" ht="18.75" x14ac:dyDescent="0.3">
      <c r="A2" s="115" t="s">
        <v>141</v>
      </c>
      <c r="B2" s="116"/>
      <c r="C2" s="116"/>
      <c r="D2" s="116"/>
      <c r="E2" s="116"/>
      <c r="F2" s="1"/>
      <c r="G2" s="1"/>
      <c r="H2" s="1"/>
      <c r="I2" s="115" t="s">
        <v>142</v>
      </c>
      <c r="J2" s="115"/>
      <c r="K2" s="115"/>
      <c r="L2" s="115"/>
      <c r="M2" s="115"/>
    </row>
    <row r="3" spans="1:13" s="2" customFormat="1" ht="18.75" customHeight="1" x14ac:dyDescent="0.3">
      <c r="A3" s="117" t="s">
        <v>0</v>
      </c>
      <c r="B3" s="117"/>
      <c r="C3" s="117"/>
      <c r="D3" s="117"/>
      <c r="E3" s="117"/>
      <c r="F3" s="1"/>
      <c r="G3" s="1"/>
      <c r="H3" s="1"/>
      <c r="I3" s="118" t="s">
        <v>1</v>
      </c>
      <c r="J3" s="118"/>
      <c r="K3" s="118"/>
      <c r="L3" s="118"/>
      <c r="M3" s="55"/>
    </row>
    <row r="4" spans="1:13" s="2" customFormat="1" ht="15" customHeight="1" x14ac:dyDescent="0.2">
      <c r="A4" s="117" t="s">
        <v>133</v>
      </c>
      <c r="B4" s="117"/>
      <c r="C4" s="117"/>
      <c r="D4" s="117"/>
      <c r="E4" s="117"/>
      <c r="F4" s="1"/>
      <c r="G4" s="1"/>
      <c r="H4" s="1"/>
      <c r="I4" s="117" t="s">
        <v>3</v>
      </c>
      <c r="J4" s="117"/>
      <c r="K4" s="117"/>
      <c r="L4" s="117"/>
      <c r="M4" s="117"/>
    </row>
    <row r="5" spans="1:13" s="2" customFormat="1" ht="16.5" customHeight="1" x14ac:dyDescent="0.2">
      <c r="A5" s="127" t="s">
        <v>2</v>
      </c>
      <c r="B5" s="127"/>
      <c r="C5" s="127"/>
      <c r="D5" s="127"/>
      <c r="E5" s="127"/>
      <c r="F5" s="1"/>
      <c r="G5" s="1"/>
      <c r="H5" s="1"/>
      <c r="I5" s="127" t="s">
        <v>2</v>
      </c>
      <c r="J5" s="127"/>
      <c r="K5" s="127"/>
      <c r="L5" s="127"/>
      <c r="M5" s="127"/>
    </row>
    <row r="6" spans="1:13" s="2" customFormat="1" ht="15" customHeight="1" x14ac:dyDescent="0.3">
      <c r="A6" s="119"/>
      <c r="B6" s="119"/>
      <c r="C6" s="3"/>
      <c r="D6" s="78"/>
      <c r="E6" s="78"/>
      <c r="F6" s="1"/>
      <c r="G6" s="1"/>
      <c r="H6" s="1"/>
      <c r="I6" s="119"/>
      <c r="J6" s="119"/>
      <c r="K6" s="128" t="s">
        <v>137</v>
      </c>
      <c r="L6" s="128"/>
      <c r="M6" s="128"/>
    </row>
    <row r="7" spans="1:13" s="2" customFormat="1" ht="15" customHeight="1" x14ac:dyDescent="0.25">
      <c r="A7" s="129" t="s">
        <v>224</v>
      </c>
      <c r="B7" s="129"/>
      <c r="C7" s="129"/>
      <c r="D7" s="129"/>
      <c r="E7" s="130"/>
      <c r="F7" s="1"/>
      <c r="G7" s="1"/>
      <c r="H7" s="1"/>
      <c r="I7" s="117" t="s">
        <v>223</v>
      </c>
      <c r="J7" s="117"/>
      <c r="K7" s="117"/>
      <c r="L7" s="117"/>
      <c r="M7" s="117"/>
    </row>
    <row r="8" spans="1:13" s="2" customFormat="1" ht="18" customHeight="1" x14ac:dyDescent="0.25">
      <c r="A8" s="119"/>
      <c r="B8" s="119"/>
      <c r="C8" s="119"/>
      <c r="D8" s="4"/>
      <c r="E8" s="4"/>
      <c r="F8" s="1"/>
      <c r="G8" s="1"/>
      <c r="H8" s="1"/>
      <c r="I8" s="76" t="s">
        <v>140</v>
      </c>
      <c r="J8" s="77" t="s">
        <v>136</v>
      </c>
      <c r="K8" s="57" t="s">
        <v>143</v>
      </c>
      <c r="M8" s="4"/>
    </row>
    <row r="9" spans="1:13" ht="12.75" customHeight="1" x14ac:dyDescent="0.2">
      <c r="A9" s="5"/>
      <c r="B9" s="5"/>
      <c r="C9" s="6"/>
      <c r="D9" s="6"/>
      <c r="E9" s="6"/>
      <c r="F9" s="6"/>
      <c r="G9" s="6"/>
      <c r="H9" s="6"/>
      <c r="I9" s="6"/>
      <c r="J9" s="6"/>
      <c r="K9" s="66" t="s">
        <v>5</v>
      </c>
      <c r="L9" s="120" t="s">
        <v>144</v>
      </c>
      <c r="M9" s="120" t="s">
        <v>145</v>
      </c>
    </row>
    <row r="10" spans="1:13" ht="14.25" customHeight="1" x14ac:dyDescent="0.2">
      <c r="A10" s="5"/>
      <c r="B10" s="6"/>
      <c r="C10" s="6"/>
      <c r="D10" s="6"/>
      <c r="E10" s="6"/>
      <c r="F10" s="6"/>
      <c r="G10" s="6"/>
      <c r="H10" s="6"/>
      <c r="I10" s="6"/>
      <c r="J10" s="63" t="s">
        <v>6</v>
      </c>
      <c r="K10" s="67">
        <v>2024</v>
      </c>
      <c r="L10" s="121"/>
      <c r="M10" s="121"/>
    </row>
    <row r="11" spans="1:13" ht="62.25" customHeight="1" x14ac:dyDescent="0.25">
      <c r="A11" s="122" t="s">
        <v>7</v>
      </c>
      <c r="B11" s="122"/>
      <c r="C11" s="122"/>
      <c r="D11" s="123" t="s">
        <v>188</v>
      </c>
      <c r="E11" s="124"/>
      <c r="F11" s="124"/>
      <c r="G11" s="124"/>
      <c r="H11" s="124"/>
      <c r="I11" s="124"/>
      <c r="J11" s="64" t="s">
        <v>8</v>
      </c>
      <c r="K11" s="69" t="s">
        <v>135</v>
      </c>
      <c r="L11" s="60" t="s">
        <v>146</v>
      </c>
      <c r="M11" s="60"/>
    </row>
    <row r="12" spans="1:13" ht="15.75" x14ac:dyDescent="0.2">
      <c r="A12" s="122" t="s">
        <v>9</v>
      </c>
      <c r="B12" s="122"/>
      <c r="C12" s="122"/>
      <c r="D12" s="125" t="s">
        <v>10</v>
      </c>
      <c r="E12" s="125"/>
      <c r="F12" s="125"/>
      <c r="G12" s="125"/>
      <c r="H12" s="125"/>
      <c r="I12" s="126"/>
      <c r="J12" s="64" t="s">
        <v>11</v>
      </c>
      <c r="K12" s="67">
        <v>1009</v>
      </c>
      <c r="L12" s="59"/>
      <c r="M12" s="59"/>
    </row>
    <row r="13" spans="1:13" ht="12.75" customHeight="1" x14ac:dyDescent="0.2">
      <c r="A13" s="122" t="s">
        <v>12</v>
      </c>
      <c r="B13" s="122"/>
      <c r="C13" s="122"/>
      <c r="D13" s="125" t="s">
        <v>126</v>
      </c>
      <c r="E13" s="125"/>
      <c r="F13" s="125"/>
      <c r="G13" s="125"/>
      <c r="H13" s="125"/>
      <c r="I13" s="126"/>
      <c r="J13" s="64" t="s">
        <v>13</v>
      </c>
      <c r="K13" s="67"/>
      <c r="L13" s="59"/>
      <c r="M13" s="59"/>
    </row>
    <row r="14" spans="1:13" ht="25.5" customHeight="1" x14ac:dyDescent="0.2">
      <c r="A14" s="122" t="s">
        <v>14</v>
      </c>
      <c r="B14" s="122"/>
      <c r="C14" s="122"/>
      <c r="D14" s="132" t="s">
        <v>125</v>
      </c>
      <c r="E14" s="133"/>
      <c r="F14" s="133"/>
      <c r="G14" s="133"/>
      <c r="H14" s="133"/>
      <c r="I14" s="133"/>
      <c r="J14" s="64" t="s">
        <v>15</v>
      </c>
      <c r="K14" s="67" t="s">
        <v>127</v>
      </c>
      <c r="L14" s="59"/>
      <c r="M14" s="59"/>
    </row>
    <row r="15" spans="1:13" ht="12.75" customHeight="1" x14ac:dyDescent="0.2">
      <c r="A15" s="122" t="s">
        <v>16</v>
      </c>
      <c r="B15" s="122"/>
      <c r="C15" s="122"/>
      <c r="D15" s="125" t="s">
        <v>195</v>
      </c>
      <c r="E15" s="125"/>
      <c r="F15" s="125"/>
      <c r="G15" s="125"/>
      <c r="H15" s="125"/>
      <c r="I15" s="126"/>
      <c r="J15" s="65"/>
      <c r="K15" s="58"/>
      <c r="L15" s="68"/>
      <c r="M15" s="68"/>
    </row>
    <row r="16" spans="1:13" ht="12.75" customHeight="1" x14ac:dyDescent="0.2">
      <c r="A16" s="122" t="s">
        <v>17</v>
      </c>
      <c r="B16" s="122"/>
      <c r="C16" s="122"/>
      <c r="D16" s="125" t="s">
        <v>128</v>
      </c>
      <c r="E16" s="125"/>
      <c r="F16" s="125"/>
      <c r="G16" s="125"/>
      <c r="H16" s="125"/>
      <c r="I16" s="126"/>
      <c r="J16" s="65"/>
      <c r="K16" s="58"/>
      <c r="L16" s="68"/>
      <c r="M16" s="68"/>
    </row>
    <row r="17" spans="1:13" ht="12.75" customHeight="1" x14ac:dyDescent="0.2">
      <c r="A17" s="122" t="s">
        <v>18</v>
      </c>
      <c r="B17" s="122"/>
      <c r="C17" s="122"/>
      <c r="D17" s="125" t="s">
        <v>129</v>
      </c>
      <c r="E17" s="125"/>
      <c r="F17" s="125"/>
      <c r="G17" s="125"/>
      <c r="H17" s="125"/>
      <c r="I17" s="126"/>
      <c r="J17" s="65"/>
      <c r="K17" s="58"/>
      <c r="L17" s="68"/>
      <c r="M17" s="68"/>
    </row>
    <row r="18" spans="1:13" ht="6.75" customHeight="1" x14ac:dyDescent="0.2"/>
    <row r="19" spans="1:13" ht="15.75" x14ac:dyDescent="0.25">
      <c r="A19" s="131" t="s">
        <v>19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</row>
    <row r="20" spans="1:13" ht="16.5" customHeight="1" x14ac:dyDescent="0.3">
      <c r="A20" s="131" t="s">
        <v>186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</row>
    <row r="21" spans="1:13" ht="15.75" x14ac:dyDescent="0.25">
      <c r="A21" s="131" t="s">
        <v>20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</row>
    <row r="22" spans="1:13" x14ac:dyDescent="0.2">
      <c r="J22" s="138" t="s">
        <v>21</v>
      </c>
      <c r="K22" s="138"/>
      <c r="L22" s="138"/>
      <c r="M22" s="138"/>
    </row>
    <row r="23" spans="1:13" ht="6" customHeight="1" x14ac:dyDescent="0.2"/>
    <row r="24" spans="1:13" s="8" customFormat="1" ht="37.5" customHeight="1" x14ac:dyDescent="0.25">
      <c r="A24" s="139"/>
      <c r="B24" s="139"/>
      <c r="C24" s="139"/>
      <c r="D24" s="139"/>
      <c r="E24" s="139"/>
      <c r="F24" s="139" t="s">
        <v>22</v>
      </c>
      <c r="G24" s="139" t="s">
        <v>23</v>
      </c>
      <c r="H24" s="139" t="s">
        <v>24</v>
      </c>
      <c r="I24" s="139" t="s">
        <v>25</v>
      </c>
      <c r="J24" s="139" t="s">
        <v>26</v>
      </c>
      <c r="K24" s="139"/>
      <c r="L24" s="139"/>
      <c r="M24" s="139"/>
    </row>
    <row r="25" spans="1:13" s="8" customFormat="1" ht="14.25" customHeight="1" x14ac:dyDescent="0.25">
      <c r="A25" s="139"/>
      <c r="B25" s="139"/>
      <c r="C25" s="139"/>
      <c r="D25" s="139"/>
      <c r="E25" s="139"/>
      <c r="F25" s="139"/>
      <c r="G25" s="139"/>
      <c r="H25" s="139"/>
      <c r="I25" s="139"/>
      <c r="J25" s="9" t="s">
        <v>27</v>
      </c>
      <c r="K25" s="9" t="s">
        <v>28</v>
      </c>
      <c r="L25" s="9" t="s">
        <v>29</v>
      </c>
      <c r="M25" s="9" t="s">
        <v>30</v>
      </c>
    </row>
    <row r="26" spans="1:13" s="8" customFormat="1" x14ac:dyDescent="0.25">
      <c r="A26" s="134">
        <v>1</v>
      </c>
      <c r="B26" s="134"/>
      <c r="C26" s="134"/>
      <c r="D26" s="134"/>
      <c r="E26" s="134"/>
      <c r="F26" s="10">
        <v>2</v>
      </c>
      <c r="G26" s="10">
        <v>3</v>
      </c>
      <c r="H26" s="10">
        <v>4</v>
      </c>
      <c r="I26" s="10">
        <v>5</v>
      </c>
      <c r="J26" s="10">
        <v>6</v>
      </c>
      <c r="K26" s="10">
        <v>7</v>
      </c>
      <c r="L26" s="10">
        <v>8</v>
      </c>
      <c r="M26" s="10">
        <v>9</v>
      </c>
    </row>
    <row r="27" spans="1:13" s="8" customFormat="1" ht="23.25" customHeight="1" x14ac:dyDescent="0.25">
      <c r="A27" s="135" t="s">
        <v>149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</row>
    <row r="28" spans="1:13" s="8" customFormat="1" x14ac:dyDescent="0.25">
      <c r="A28" s="136" t="s">
        <v>31</v>
      </c>
      <c r="B28" s="136"/>
      <c r="C28" s="136"/>
      <c r="D28" s="136"/>
      <c r="E28" s="136"/>
      <c r="F28" s="9"/>
      <c r="G28" s="11"/>
      <c r="H28" s="11"/>
      <c r="I28" s="11"/>
      <c r="J28" s="11"/>
      <c r="K28" s="11"/>
      <c r="L28" s="11"/>
      <c r="M28" s="11"/>
    </row>
    <row r="29" spans="1:13" s="8" customFormat="1" ht="15.75" x14ac:dyDescent="0.25">
      <c r="A29" s="137" t="s">
        <v>32</v>
      </c>
      <c r="B29" s="137"/>
      <c r="C29" s="137"/>
      <c r="D29" s="137"/>
      <c r="E29" s="137"/>
      <c r="F29" s="28" t="s">
        <v>33</v>
      </c>
      <c r="G29" s="29">
        <v>748.2</v>
      </c>
      <c r="H29" s="29">
        <v>1571</v>
      </c>
      <c r="I29" s="29">
        <f>SUM(J29:M29)</f>
        <v>1572.8000000000002</v>
      </c>
      <c r="J29" s="30">
        <v>504</v>
      </c>
      <c r="K29" s="30">
        <v>335</v>
      </c>
      <c r="L29" s="30">
        <v>307.2</v>
      </c>
      <c r="M29" s="30">
        <v>426.6</v>
      </c>
    </row>
    <row r="30" spans="1:13" s="8" customFormat="1" ht="15.75" x14ac:dyDescent="0.25">
      <c r="A30" s="137" t="s">
        <v>34</v>
      </c>
      <c r="B30" s="137"/>
      <c r="C30" s="137"/>
      <c r="D30" s="137"/>
      <c r="E30" s="137"/>
      <c r="F30" s="28" t="s">
        <v>35</v>
      </c>
      <c r="G30" s="30">
        <v>748.2</v>
      </c>
      <c r="H30" s="30">
        <v>1571</v>
      </c>
      <c r="I30" s="29">
        <f>SUM(J30:M30)</f>
        <v>1572.8000000000002</v>
      </c>
      <c r="J30" s="30">
        <v>504</v>
      </c>
      <c r="K30" s="30">
        <v>335</v>
      </c>
      <c r="L30" s="30">
        <v>307.2</v>
      </c>
      <c r="M30" s="30">
        <v>426.6</v>
      </c>
    </row>
    <row r="31" spans="1:13" s="8" customFormat="1" ht="15.75" x14ac:dyDescent="0.25">
      <c r="A31" s="137" t="s">
        <v>36</v>
      </c>
      <c r="B31" s="137"/>
      <c r="C31" s="137"/>
      <c r="D31" s="137"/>
      <c r="E31" s="137"/>
      <c r="F31" s="28" t="s">
        <v>37</v>
      </c>
      <c r="G31" s="30">
        <v>124.7</v>
      </c>
      <c r="H31" s="30">
        <v>261.8</v>
      </c>
      <c r="I31" s="30">
        <f>SUM(J31:M31)</f>
        <v>262.10000000000002</v>
      </c>
      <c r="J31" s="30">
        <v>84</v>
      </c>
      <c r="K31" s="30">
        <v>55.8</v>
      </c>
      <c r="L31" s="30">
        <v>51.2</v>
      </c>
      <c r="M31" s="30">
        <v>71.099999999999994</v>
      </c>
    </row>
    <row r="32" spans="1:13" s="8" customFormat="1" ht="15.75" x14ac:dyDescent="0.25">
      <c r="A32" s="137" t="s">
        <v>38</v>
      </c>
      <c r="B32" s="137"/>
      <c r="C32" s="137"/>
      <c r="D32" s="137"/>
      <c r="E32" s="137"/>
      <c r="F32" s="31" t="s">
        <v>39</v>
      </c>
      <c r="G32" s="32"/>
      <c r="H32" s="32"/>
      <c r="I32" s="32"/>
      <c r="J32" s="32"/>
      <c r="K32" s="32"/>
      <c r="L32" s="32"/>
      <c r="M32" s="32"/>
    </row>
    <row r="33" spans="1:13" s="8" customFormat="1" ht="27" customHeight="1" x14ac:dyDescent="0.25">
      <c r="A33" s="140" t="s">
        <v>40</v>
      </c>
      <c r="B33" s="140"/>
      <c r="C33" s="140"/>
      <c r="D33" s="140"/>
      <c r="E33" s="140"/>
      <c r="F33" s="33" t="s">
        <v>41</v>
      </c>
      <c r="G33" s="27">
        <v>623.5</v>
      </c>
      <c r="H33" s="27">
        <v>1309.2</v>
      </c>
      <c r="I33" s="27">
        <f t="shared" ref="I33:M33" si="0">I29-I31</f>
        <v>1310.7000000000003</v>
      </c>
      <c r="J33" s="27">
        <f t="shared" si="0"/>
        <v>420</v>
      </c>
      <c r="K33" s="27">
        <f t="shared" si="0"/>
        <v>279.2</v>
      </c>
      <c r="L33" s="27">
        <f t="shared" si="0"/>
        <v>256</v>
      </c>
      <c r="M33" s="27">
        <f t="shared" si="0"/>
        <v>355.5</v>
      </c>
    </row>
    <row r="34" spans="1:13" s="8" customFormat="1" ht="15.75" x14ac:dyDescent="0.25">
      <c r="A34" s="137" t="s">
        <v>232</v>
      </c>
      <c r="B34" s="137"/>
      <c r="C34" s="137"/>
      <c r="D34" s="137"/>
      <c r="E34" s="137"/>
      <c r="F34" s="31" t="s">
        <v>42</v>
      </c>
      <c r="G34" s="26">
        <v>1977.4</v>
      </c>
      <c r="H34" s="26">
        <v>2057.9</v>
      </c>
      <c r="I34" s="26">
        <f>SUM(J34:M34)</f>
        <v>2750.2</v>
      </c>
      <c r="J34" s="26">
        <v>687.5</v>
      </c>
      <c r="K34" s="26">
        <v>687.6</v>
      </c>
      <c r="L34" s="26">
        <v>687.5</v>
      </c>
      <c r="M34" s="26">
        <v>687.6</v>
      </c>
    </row>
    <row r="35" spans="1:13" s="8" customFormat="1" ht="15.75" x14ac:dyDescent="0.25">
      <c r="A35" s="137" t="s">
        <v>196</v>
      </c>
      <c r="B35" s="137"/>
      <c r="C35" s="137"/>
      <c r="D35" s="137"/>
      <c r="E35" s="137"/>
      <c r="F35" s="31" t="s">
        <v>43</v>
      </c>
      <c r="G35" s="26"/>
      <c r="H35" s="26"/>
      <c r="I35" s="26"/>
      <c r="J35" s="26"/>
      <c r="K35" s="26"/>
      <c r="L35" s="26"/>
      <c r="M35" s="26"/>
    </row>
    <row r="36" spans="1:13" s="8" customFormat="1" ht="15.75" x14ac:dyDescent="0.25">
      <c r="A36" s="137" t="s">
        <v>197</v>
      </c>
      <c r="B36" s="137"/>
      <c r="C36" s="137"/>
      <c r="D36" s="137"/>
      <c r="E36" s="137"/>
      <c r="F36" s="31" t="s">
        <v>44</v>
      </c>
      <c r="G36" s="26">
        <v>1941.4</v>
      </c>
      <c r="H36" s="26">
        <v>2057.9</v>
      </c>
      <c r="I36" s="26">
        <f>SUM(J36:M36)</f>
        <v>2750.2</v>
      </c>
      <c r="J36" s="26">
        <v>687.5</v>
      </c>
      <c r="K36" s="26">
        <v>687.6</v>
      </c>
      <c r="L36" s="26">
        <v>687.5</v>
      </c>
      <c r="M36" s="26">
        <v>687.6</v>
      </c>
    </row>
    <row r="37" spans="1:13" s="8" customFormat="1" ht="23.25" customHeight="1" x14ac:dyDescent="0.25">
      <c r="A37" s="137" t="s">
        <v>198</v>
      </c>
      <c r="B37" s="137"/>
      <c r="C37" s="137"/>
      <c r="D37" s="137"/>
      <c r="E37" s="137"/>
      <c r="F37" s="31" t="s">
        <v>45</v>
      </c>
      <c r="G37" s="26"/>
      <c r="H37" s="26"/>
      <c r="I37" s="26"/>
      <c r="J37" s="26"/>
      <c r="K37" s="26"/>
      <c r="L37" s="26"/>
      <c r="M37" s="26"/>
    </row>
    <row r="38" spans="1:13" s="8" customFormat="1" ht="12.75" customHeight="1" x14ac:dyDescent="0.25">
      <c r="A38" s="137" t="s">
        <v>46</v>
      </c>
      <c r="B38" s="137"/>
      <c r="C38" s="137"/>
      <c r="D38" s="137"/>
      <c r="E38" s="137"/>
      <c r="F38" s="31" t="s">
        <v>47</v>
      </c>
      <c r="G38" s="26"/>
      <c r="H38" s="26"/>
      <c r="I38" s="26"/>
      <c r="J38" s="26"/>
      <c r="K38" s="26"/>
      <c r="L38" s="26"/>
      <c r="M38" s="26"/>
    </row>
    <row r="39" spans="1:13" s="8" customFormat="1" ht="12.75" customHeight="1" x14ac:dyDescent="0.25">
      <c r="A39" s="137" t="s">
        <v>48</v>
      </c>
      <c r="B39" s="137"/>
      <c r="C39" s="137"/>
      <c r="D39" s="137"/>
      <c r="E39" s="137"/>
      <c r="F39" s="31" t="s">
        <v>49</v>
      </c>
      <c r="G39" s="26"/>
      <c r="H39" s="26"/>
      <c r="I39" s="26"/>
      <c r="J39" s="26"/>
      <c r="K39" s="26"/>
      <c r="L39" s="26"/>
      <c r="M39" s="26"/>
    </row>
    <row r="40" spans="1:13" s="8" customFormat="1" ht="12.75" customHeight="1" x14ac:dyDescent="0.25">
      <c r="A40" s="137" t="s">
        <v>231</v>
      </c>
      <c r="B40" s="137"/>
      <c r="C40" s="137"/>
      <c r="D40" s="137"/>
      <c r="E40" s="137"/>
      <c r="F40" s="31" t="s">
        <v>50</v>
      </c>
      <c r="G40" s="26">
        <v>10.199999999999999</v>
      </c>
      <c r="H40" s="26"/>
      <c r="I40" s="26">
        <v>12</v>
      </c>
      <c r="J40" s="26">
        <v>3</v>
      </c>
      <c r="K40" s="26">
        <v>3</v>
      </c>
      <c r="L40" s="26">
        <v>3</v>
      </c>
      <c r="M40" s="26">
        <v>3</v>
      </c>
    </row>
    <row r="41" spans="1:13" s="8" customFormat="1" ht="12.75" customHeight="1" x14ac:dyDescent="0.25">
      <c r="A41" s="137" t="s">
        <v>51</v>
      </c>
      <c r="B41" s="137"/>
      <c r="C41" s="137"/>
      <c r="D41" s="137"/>
      <c r="E41" s="137"/>
      <c r="F41" s="31" t="s">
        <v>52</v>
      </c>
      <c r="G41" s="26"/>
      <c r="H41" s="26"/>
      <c r="I41" s="26"/>
      <c r="J41" s="26"/>
      <c r="K41" s="26"/>
      <c r="L41" s="26"/>
      <c r="M41" s="26"/>
    </row>
    <row r="42" spans="1:13" s="8" customFormat="1" ht="15.75" x14ac:dyDescent="0.25">
      <c r="A42" s="137" t="s">
        <v>53</v>
      </c>
      <c r="B42" s="137"/>
      <c r="C42" s="137"/>
      <c r="D42" s="137"/>
      <c r="E42" s="137"/>
      <c r="F42" s="31" t="s">
        <v>54</v>
      </c>
      <c r="G42" s="26">
        <v>10.199999999999999</v>
      </c>
      <c r="H42" s="26"/>
      <c r="I42" s="26">
        <v>12</v>
      </c>
      <c r="J42" s="26">
        <v>3</v>
      </c>
      <c r="K42" s="26">
        <v>3</v>
      </c>
      <c r="L42" s="26">
        <v>3</v>
      </c>
      <c r="M42" s="26">
        <v>3</v>
      </c>
    </row>
    <row r="43" spans="1:13" s="8" customFormat="1" ht="15.75" x14ac:dyDescent="0.25">
      <c r="A43" s="140" t="s">
        <v>55</v>
      </c>
      <c r="B43" s="140"/>
      <c r="C43" s="140"/>
      <c r="D43" s="140"/>
      <c r="E43" s="140"/>
      <c r="F43" s="33" t="s">
        <v>56</v>
      </c>
      <c r="G43" s="27">
        <v>2611.1</v>
      </c>
      <c r="H43" s="27">
        <v>3367.1000000000004</v>
      </c>
      <c r="I43" s="27">
        <f>I40+I34+I33</f>
        <v>4072.9</v>
      </c>
      <c r="J43" s="27">
        <f t="shared" ref="J43:M43" si="1">J40+J34+J33</f>
        <v>1110.5</v>
      </c>
      <c r="K43" s="27">
        <f t="shared" si="1"/>
        <v>969.8</v>
      </c>
      <c r="L43" s="27">
        <f t="shared" si="1"/>
        <v>946.5</v>
      </c>
      <c r="M43" s="27">
        <f t="shared" si="1"/>
        <v>1046.0999999999999</v>
      </c>
    </row>
    <row r="44" spans="1:13" s="8" customFormat="1" ht="12.75" customHeight="1" x14ac:dyDescent="0.25">
      <c r="A44" s="140" t="s">
        <v>57</v>
      </c>
      <c r="B44" s="140"/>
      <c r="C44" s="140"/>
      <c r="D44" s="140"/>
      <c r="E44" s="140"/>
      <c r="F44" s="31"/>
      <c r="G44" s="26"/>
      <c r="H44" s="26"/>
      <c r="I44" s="26"/>
      <c r="J44" s="26"/>
      <c r="K44" s="26"/>
      <c r="L44" s="26"/>
      <c r="M44" s="26"/>
    </row>
    <row r="45" spans="1:13" s="8" customFormat="1" ht="15.75" x14ac:dyDescent="0.25">
      <c r="A45" s="137" t="s">
        <v>58</v>
      </c>
      <c r="B45" s="137"/>
      <c r="C45" s="137"/>
      <c r="D45" s="137"/>
      <c r="E45" s="137"/>
      <c r="F45" s="31">
        <v>100</v>
      </c>
      <c r="G45" s="99">
        <v>2103.4</v>
      </c>
      <c r="H45" s="26">
        <v>2798.7</v>
      </c>
      <c r="I45" s="26">
        <f>SUM(J45:M45)</f>
        <v>3195.4</v>
      </c>
      <c r="J45" s="26">
        <v>877.2</v>
      </c>
      <c r="K45" s="26">
        <v>757.8</v>
      </c>
      <c r="L45" s="26">
        <v>736.9</v>
      </c>
      <c r="M45" s="26">
        <v>823.5</v>
      </c>
    </row>
    <row r="46" spans="1:13" s="8" customFormat="1" ht="15.75" x14ac:dyDescent="0.25">
      <c r="A46" s="137" t="s">
        <v>59</v>
      </c>
      <c r="B46" s="137"/>
      <c r="C46" s="137"/>
      <c r="D46" s="137"/>
      <c r="E46" s="137"/>
      <c r="F46" s="31">
        <v>110</v>
      </c>
      <c r="G46" s="26">
        <v>507.7</v>
      </c>
      <c r="H46" s="26">
        <v>565.09999999999991</v>
      </c>
      <c r="I46" s="26">
        <f>SUM(J46:M46)</f>
        <v>665.2</v>
      </c>
      <c r="J46" s="26">
        <v>188.7</v>
      </c>
      <c r="K46" s="26">
        <v>156.4</v>
      </c>
      <c r="L46" s="26">
        <v>153.69999999999999</v>
      </c>
      <c r="M46" s="26">
        <v>166.4</v>
      </c>
    </row>
    <row r="47" spans="1:13" s="8" customFormat="1" ht="12.75" customHeight="1" x14ac:dyDescent="0.25">
      <c r="A47" s="137" t="s">
        <v>60</v>
      </c>
      <c r="B47" s="137"/>
      <c r="C47" s="137"/>
      <c r="D47" s="137"/>
      <c r="E47" s="137"/>
      <c r="F47" s="31">
        <v>120</v>
      </c>
      <c r="G47" s="26"/>
      <c r="H47" s="26"/>
      <c r="I47" s="26"/>
      <c r="J47" s="26"/>
      <c r="K47" s="26"/>
      <c r="L47" s="26"/>
      <c r="M47" s="26"/>
    </row>
    <row r="48" spans="1:13" s="8" customFormat="1" ht="15.75" x14ac:dyDescent="0.25">
      <c r="A48" s="137" t="s">
        <v>61</v>
      </c>
      <c r="B48" s="137"/>
      <c r="C48" s="137"/>
      <c r="D48" s="137"/>
      <c r="E48" s="137"/>
      <c r="F48" s="31">
        <v>130</v>
      </c>
      <c r="G48" s="26"/>
      <c r="H48" s="26"/>
      <c r="I48" s="26"/>
      <c r="J48" s="26"/>
      <c r="K48" s="26"/>
      <c r="L48" s="26"/>
      <c r="M48" s="26"/>
    </row>
    <row r="49" spans="1:13" s="8" customFormat="1" ht="12.75" customHeight="1" x14ac:dyDescent="0.25">
      <c r="A49" s="137" t="s">
        <v>62</v>
      </c>
      <c r="B49" s="137"/>
      <c r="C49" s="137"/>
      <c r="D49" s="137"/>
      <c r="E49" s="137"/>
      <c r="F49" s="31">
        <v>140</v>
      </c>
      <c r="G49" s="26"/>
      <c r="H49" s="26"/>
      <c r="I49" s="26"/>
      <c r="J49" s="26"/>
      <c r="K49" s="26"/>
      <c r="L49" s="26"/>
      <c r="M49" s="26"/>
    </row>
    <row r="50" spans="1:13" s="8" customFormat="1" ht="12.75" customHeight="1" x14ac:dyDescent="0.25">
      <c r="A50" s="137" t="s">
        <v>63</v>
      </c>
      <c r="B50" s="137"/>
      <c r="C50" s="137"/>
      <c r="D50" s="137"/>
      <c r="E50" s="137"/>
      <c r="F50" s="31">
        <v>150</v>
      </c>
      <c r="G50" s="26"/>
      <c r="H50" s="26"/>
      <c r="I50" s="26"/>
      <c r="J50" s="26"/>
      <c r="K50" s="26"/>
      <c r="L50" s="26"/>
      <c r="M50" s="26"/>
    </row>
    <row r="51" spans="1:13" s="8" customFormat="1" ht="12.75" customHeight="1" x14ac:dyDescent="0.25">
      <c r="A51" s="137" t="s">
        <v>64</v>
      </c>
      <c r="B51" s="137"/>
      <c r="C51" s="137"/>
      <c r="D51" s="137"/>
      <c r="E51" s="137"/>
      <c r="F51" s="31">
        <v>160</v>
      </c>
      <c r="G51" s="26"/>
      <c r="H51" s="26"/>
      <c r="I51" s="26"/>
      <c r="J51" s="26"/>
      <c r="K51" s="26"/>
      <c r="L51" s="26"/>
      <c r="M51" s="26"/>
    </row>
    <row r="52" spans="1:13" s="8" customFormat="1" ht="15.75" x14ac:dyDescent="0.25">
      <c r="A52" s="140" t="s">
        <v>65</v>
      </c>
      <c r="B52" s="140"/>
      <c r="C52" s="140"/>
      <c r="D52" s="140"/>
      <c r="E52" s="140"/>
      <c r="F52" s="33">
        <v>170</v>
      </c>
      <c r="G52" s="27">
        <v>2611.1</v>
      </c>
      <c r="H52" s="27">
        <v>3363.7999999999997</v>
      </c>
      <c r="I52" s="27">
        <f>SUM(I45:I51)</f>
        <v>3860.6000000000004</v>
      </c>
      <c r="J52" s="27">
        <f t="shared" ref="J52:M52" si="2">SUM(J45:J51)</f>
        <v>1065.9000000000001</v>
      </c>
      <c r="K52" s="27">
        <f t="shared" si="2"/>
        <v>914.19999999999993</v>
      </c>
      <c r="L52" s="27">
        <f t="shared" si="2"/>
        <v>890.59999999999991</v>
      </c>
      <c r="M52" s="27">
        <f t="shared" si="2"/>
        <v>989.9</v>
      </c>
    </row>
    <row r="53" spans="1:13" s="8" customFormat="1" ht="12.75" customHeight="1" x14ac:dyDescent="0.25">
      <c r="A53" s="140" t="s">
        <v>66</v>
      </c>
      <c r="B53" s="140"/>
      <c r="C53" s="140"/>
      <c r="D53" s="140"/>
      <c r="E53" s="140"/>
      <c r="F53" s="31"/>
      <c r="G53" s="26"/>
      <c r="H53" s="26"/>
      <c r="I53" s="26"/>
      <c r="J53" s="26"/>
      <c r="K53" s="26"/>
      <c r="L53" s="26"/>
      <c r="M53" s="26"/>
    </row>
    <row r="54" spans="1:13" s="8" customFormat="1" ht="15.75" x14ac:dyDescent="0.25">
      <c r="A54" s="137" t="s">
        <v>67</v>
      </c>
      <c r="B54" s="137"/>
      <c r="C54" s="137"/>
      <c r="D54" s="137"/>
      <c r="E54" s="137"/>
      <c r="F54" s="31">
        <v>180</v>
      </c>
      <c r="G54" s="26">
        <v>-1479.9</v>
      </c>
      <c r="H54" s="26">
        <v>-1489.5</v>
      </c>
      <c r="I54" s="26">
        <f>SUM(J54:M54)</f>
        <v>-1884.6999999999998</v>
      </c>
      <c r="J54" s="26">
        <f>J33-J45</f>
        <v>-457.20000000000005</v>
      </c>
      <c r="K54" s="26">
        <f>K33-K45</f>
        <v>-478.59999999999997</v>
      </c>
      <c r="L54" s="26">
        <f>L33-L45</f>
        <v>-480.9</v>
      </c>
      <c r="M54" s="26">
        <f>M33-M45</f>
        <v>-468</v>
      </c>
    </row>
    <row r="55" spans="1:13" s="8" customFormat="1" ht="15.75" x14ac:dyDescent="0.25">
      <c r="A55" s="137" t="s">
        <v>68</v>
      </c>
      <c r="B55" s="137"/>
      <c r="C55" s="137"/>
      <c r="D55" s="137"/>
      <c r="E55" s="137"/>
      <c r="F55" s="31">
        <v>181</v>
      </c>
      <c r="G55" s="26"/>
      <c r="H55" s="26"/>
      <c r="I55" s="26"/>
      <c r="J55" s="26"/>
      <c r="K55" s="26"/>
      <c r="L55" s="26"/>
      <c r="M55" s="26"/>
    </row>
    <row r="56" spans="1:13" s="8" customFormat="1" ht="15.75" x14ac:dyDescent="0.25">
      <c r="A56" s="137" t="s">
        <v>69</v>
      </c>
      <c r="B56" s="137"/>
      <c r="C56" s="137"/>
      <c r="D56" s="137"/>
      <c r="E56" s="137"/>
      <c r="F56" s="31">
        <v>182</v>
      </c>
      <c r="G56" s="26">
        <v>-1479.9</v>
      </c>
      <c r="H56" s="26">
        <v>-1489.5</v>
      </c>
      <c r="I56" s="26">
        <f t="shared" ref="I56" si="3">SUM(J56:M56)</f>
        <v>-1884.6999999999998</v>
      </c>
      <c r="J56" s="26">
        <v>-457.20000000000005</v>
      </c>
      <c r="K56" s="26">
        <v>-478.59999999999997</v>
      </c>
      <c r="L56" s="26">
        <v>-480.9</v>
      </c>
      <c r="M56" s="26">
        <v>-468</v>
      </c>
    </row>
    <row r="57" spans="1:13" s="8" customFormat="1" ht="15.75" x14ac:dyDescent="0.25">
      <c r="A57" s="137" t="s">
        <v>70</v>
      </c>
      <c r="B57" s="137"/>
      <c r="C57" s="137"/>
      <c r="D57" s="137"/>
      <c r="E57" s="137"/>
      <c r="F57" s="31">
        <v>190</v>
      </c>
      <c r="G57" s="26">
        <v>0</v>
      </c>
      <c r="H57" s="26">
        <v>3.3000000000000682</v>
      </c>
      <c r="I57" s="26">
        <f t="shared" ref="I57:I68" si="4">SUM(J57:M57)</f>
        <v>212.29999999999995</v>
      </c>
      <c r="J57" s="26">
        <f>J43-J52</f>
        <v>44.599999999999909</v>
      </c>
      <c r="K57" s="26">
        <f>K43-K52</f>
        <v>55.600000000000023</v>
      </c>
      <c r="L57" s="26">
        <f>L43-L52</f>
        <v>55.900000000000091</v>
      </c>
      <c r="M57" s="26">
        <f>M43-M52</f>
        <v>56.199999999999932</v>
      </c>
    </row>
    <row r="58" spans="1:13" s="8" customFormat="1" ht="15.75" x14ac:dyDescent="0.25">
      <c r="A58" s="137" t="s">
        <v>71</v>
      </c>
      <c r="B58" s="137"/>
      <c r="C58" s="137"/>
      <c r="D58" s="137"/>
      <c r="E58" s="137"/>
      <c r="F58" s="31">
        <v>191</v>
      </c>
      <c r="G58" s="26">
        <v>0</v>
      </c>
      <c r="H58" s="26">
        <v>3.3</v>
      </c>
      <c r="I58" s="26">
        <f t="shared" si="4"/>
        <v>212.29999999999995</v>
      </c>
      <c r="J58" s="26">
        <v>44.599999999999909</v>
      </c>
      <c r="K58" s="26">
        <v>55.600000000000023</v>
      </c>
      <c r="L58" s="26">
        <v>55.900000000000091</v>
      </c>
      <c r="M58" s="26">
        <v>56.199999999999932</v>
      </c>
    </row>
    <row r="59" spans="1:13" s="8" customFormat="1" ht="15.75" x14ac:dyDescent="0.25">
      <c r="A59" s="137" t="s">
        <v>72</v>
      </c>
      <c r="B59" s="137"/>
      <c r="C59" s="137"/>
      <c r="D59" s="137"/>
      <c r="E59" s="137"/>
      <c r="F59" s="31">
        <v>192</v>
      </c>
      <c r="G59" s="26"/>
      <c r="H59" s="26"/>
      <c r="I59" s="26"/>
      <c r="J59" s="26"/>
      <c r="K59" s="26"/>
      <c r="L59" s="26"/>
      <c r="M59" s="26"/>
    </row>
    <row r="60" spans="1:13" s="8" customFormat="1" ht="15.75" x14ac:dyDescent="0.25">
      <c r="A60" s="137" t="s">
        <v>199</v>
      </c>
      <c r="B60" s="137"/>
      <c r="C60" s="137"/>
      <c r="D60" s="137"/>
      <c r="E60" s="137"/>
      <c r="F60" s="31">
        <v>200</v>
      </c>
      <c r="G60" s="26">
        <v>0</v>
      </c>
      <c r="H60" s="26">
        <v>3.3000000000000682</v>
      </c>
      <c r="I60" s="26">
        <f t="shared" si="4"/>
        <v>212.29999999999995</v>
      </c>
      <c r="J60" s="26">
        <v>44.599999999999909</v>
      </c>
      <c r="K60" s="26">
        <v>55.600000000000023</v>
      </c>
      <c r="L60" s="26">
        <v>55.900000000000091</v>
      </c>
      <c r="M60" s="26">
        <v>56.199999999999932</v>
      </c>
    </row>
    <row r="61" spans="1:13" s="8" customFormat="1" ht="15.75" x14ac:dyDescent="0.25">
      <c r="A61" s="137" t="s">
        <v>68</v>
      </c>
      <c r="B61" s="137"/>
      <c r="C61" s="137"/>
      <c r="D61" s="137"/>
      <c r="E61" s="137"/>
      <c r="F61" s="31">
        <v>201</v>
      </c>
      <c r="G61" s="26">
        <v>0</v>
      </c>
      <c r="H61" s="26">
        <v>3.3</v>
      </c>
      <c r="I61" s="26">
        <f t="shared" si="4"/>
        <v>212.29999999999995</v>
      </c>
      <c r="J61" s="26">
        <v>44.599999999999909</v>
      </c>
      <c r="K61" s="26">
        <v>55.600000000000023</v>
      </c>
      <c r="L61" s="26">
        <v>55.900000000000091</v>
      </c>
      <c r="M61" s="26">
        <v>56.199999999999932</v>
      </c>
    </row>
    <row r="62" spans="1:13" s="8" customFormat="1" ht="15.75" x14ac:dyDescent="0.25">
      <c r="A62" s="137" t="s">
        <v>69</v>
      </c>
      <c r="B62" s="137"/>
      <c r="C62" s="137"/>
      <c r="D62" s="137"/>
      <c r="E62" s="137"/>
      <c r="F62" s="31">
        <v>202</v>
      </c>
      <c r="G62" s="26"/>
      <c r="H62" s="26"/>
      <c r="I62" s="26"/>
      <c r="J62" s="26"/>
      <c r="K62" s="26"/>
      <c r="L62" s="26"/>
      <c r="M62" s="26"/>
    </row>
    <row r="63" spans="1:13" s="8" customFormat="1" ht="15.75" x14ac:dyDescent="0.25">
      <c r="A63" s="137" t="s">
        <v>200</v>
      </c>
      <c r="B63" s="137"/>
      <c r="C63" s="137"/>
      <c r="D63" s="137"/>
      <c r="E63" s="137"/>
      <c r="F63" s="31">
        <v>210</v>
      </c>
      <c r="G63" s="26">
        <v>0</v>
      </c>
      <c r="H63" s="26">
        <v>0.60000000000000009</v>
      </c>
      <c r="I63" s="26">
        <f t="shared" si="4"/>
        <v>38.200000000000003</v>
      </c>
      <c r="J63" s="26">
        <v>8</v>
      </c>
      <c r="K63" s="26">
        <v>10</v>
      </c>
      <c r="L63" s="26">
        <v>10.1</v>
      </c>
      <c r="M63" s="26">
        <v>10.1</v>
      </c>
    </row>
    <row r="64" spans="1:13" s="8" customFormat="1" ht="15.75" x14ac:dyDescent="0.25">
      <c r="A64" s="141" t="s">
        <v>201</v>
      </c>
      <c r="B64" s="142"/>
      <c r="C64" s="142"/>
      <c r="D64" s="142"/>
      <c r="E64" s="143"/>
      <c r="F64" s="31">
        <v>220</v>
      </c>
      <c r="G64" s="26"/>
      <c r="H64" s="26"/>
      <c r="I64" s="26"/>
      <c r="J64" s="26"/>
      <c r="K64" s="26"/>
      <c r="L64" s="26"/>
      <c r="M64" s="26"/>
    </row>
    <row r="65" spans="1:13" s="8" customFormat="1" ht="12.75" customHeight="1" x14ac:dyDescent="0.25">
      <c r="A65" s="137" t="s">
        <v>202</v>
      </c>
      <c r="B65" s="137"/>
      <c r="C65" s="137"/>
      <c r="D65" s="137"/>
      <c r="E65" s="137"/>
      <c r="F65" s="31" t="s">
        <v>203</v>
      </c>
      <c r="G65" s="26">
        <v>0</v>
      </c>
      <c r="H65" s="26">
        <v>2.7000000000000686</v>
      </c>
      <c r="I65" s="26">
        <f t="shared" ref="I65" si="5">SUM(J65:M65)</f>
        <v>174.09999999999997</v>
      </c>
      <c r="J65" s="26">
        <f>J60-J63</f>
        <v>36.599999999999909</v>
      </c>
      <c r="K65" s="26">
        <f t="shared" ref="K65:M65" si="6">K60-K63</f>
        <v>45.600000000000023</v>
      </c>
      <c r="L65" s="26">
        <f t="shared" si="6"/>
        <v>45.80000000000009</v>
      </c>
      <c r="M65" s="26">
        <f t="shared" si="6"/>
        <v>46.09999999999993</v>
      </c>
    </row>
    <row r="66" spans="1:13" s="8" customFormat="1" ht="15.75" x14ac:dyDescent="0.25">
      <c r="A66" s="137" t="s">
        <v>71</v>
      </c>
      <c r="B66" s="137"/>
      <c r="C66" s="137"/>
      <c r="D66" s="137"/>
      <c r="E66" s="137"/>
      <c r="F66" s="31" t="s">
        <v>204</v>
      </c>
      <c r="G66" s="26">
        <v>0</v>
      </c>
      <c r="H66" s="26">
        <v>2.7000000000000686</v>
      </c>
      <c r="I66" s="26">
        <f t="shared" si="4"/>
        <v>174.09999999999997</v>
      </c>
      <c r="J66" s="26">
        <f>J60-J63</f>
        <v>36.599999999999909</v>
      </c>
      <c r="K66" s="26">
        <f>K60-K63</f>
        <v>45.600000000000023</v>
      </c>
      <c r="L66" s="26">
        <f>L60-L63</f>
        <v>45.80000000000009</v>
      </c>
      <c r="M66" s="26">
        <f>M60-M63</f>
        <v>46.09999999999993</v>
      </c>
    </row>
    <row r="67" spans="1:13" s="8" customFormat="1" ht="15.75" x14ac:dyDescent="0.25">
      <c r="A67" s="137" t="s">
        <v>72</v>
      </c>
      <c r="B67" s="137"/>
      <c r="C67" s="137"/>
      <c r="D67" s="137"/>
      <c r="E67" s="137"/>
      <c r="F67" s="31" t="s">
        <v>205</v>
      </c>
      <c r="G67" s="26"/>
      <c r="H67" s="26"/>
      <c r="I67" s="26"/>
      <c r="J67" s="26"/>
      <c r="K67" s="26"/>
      <c r="L67" s="26"/>
      <c r="M67" s="26"/>
    </row>
    <row r="68" spans="1:13" s="8" customFormat="1" ht="24" customHeight="1" x14ac:dyDescent="0.25">
      <c r="A68" s="137" t="s">
        <v>206</v>
      </c>
      <c r="B68" s="137"/>
      <c r="C68" s="137"/>
      <c r="D68" s="137"/>
      <c r="E68" s="137"/>
      <c r="F68" s="31" t="s">
        <v>207</v>
      </c>
      <c r="G68" s="26">
        <v>0</v>
      </c>
      <c r="H68" s="26">
        <v>0.3</v>
      </c>
      <c r="I68" s="26">
        <f t="shared" si="4"/>
        <v>17.399999999999999</v>
      </c>
      <c r="J68" s="26">
        <v>3.7</v>
      </c>
      <c r="K68" s="26">
        <v>4.5</v>
      </c>
      <c r="L68" s="26">
        <v>4.5999999999999996</v>
      </c>
      <c r="M68" s="26">
        <v>4.5999999999999996</v>
      </c>
    </row>
    <row r="69" spans="1:13" s="8" customFormat="1" ht="24" customHeight="1" x14ac:dyDescent="0.25">
      <c r="A69" s="144" t="s">
        <v>148</v>
      </c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</row>
    <row r="70" spans="1:13" s="8" customFormat="1" ht="15.75" x14ac:dyDescent="0.25">
      <c r="A70" s="141" t="s">
        <v>73</v>
      </c>
      <c r="B70" s="145"/>
      <c r="C70" s="145"/>
      <c r="D70" s="145"/>
      <c r="E70" s="146"/>
      <c r="F70" s="34">
        <v>250</v>
      </c>
      <c r="G70" s="35">
        <v>184.9</v>
      </c>
      <c r="H70" s="35">
        <v>329.40000000000003</v>
      </c>
      <c r="I70" s="35">
        <f>SUM(J70:M70)</f>
        <v>380.1</v>
      </c>
      <c r="J70" s="35">
        <v>155.19999999999999</v>
      </c>
      <c r="K70" s="35">
        <v>54.9</v>
      </c>
      <c r="L70" s="35">
        <v>34.9</v>
      </c>
      <c r="M70" s="35">
        <v>135.1</v>
      </c>
    </row>
    <row r="71" spans="1:13" s="8" customFormat="1" ht="15.75" x14ac:dyDescent="0.25">
      <c r="A71" s="141" t="s">
        <v>74</v>
      </c>
      <c r="B71" s="145"/>
      <c r="C71" s="145"/>
      <c r="D71" s="145"/>
      <c r="E71" s="146"/>
      <c r="F71" s="34">
        <v>260</v>
      </c>
      <c r="G71" s="35">
        <v>1843.4</v>
      </c>
      <c r="H71" s="35">
        <v>2252.4</v>
      </c>
      <c r="I71" s="35">
        <f>SUM(J71:M71)</f>
        <v>2540.8000000000002</v>
      </c>
      <c r="J71" s="35">
        <v>635.20000000000005</v>
      </c>
      <c r="K71" s="43">
        <v>635.20000000000005</v>
      </c>
      <c r="L71" s="43">
        <v>635.20000000000005</v>
      </c>
      <c r="M71" s="43">
        <v>635.20000000000005</v>
      </c>
    </row>
    <row r="72" spans="1:13" s="8" customFormat="1" ht="15.75" x14ac:dyDescent="0.25">
      <c r="A72" s="141" t="s">
        <v>75</v>
      </c>
      <c r="B72" s="145"/>
      <c r="C72" s="145"/>
      <c r="D72" s="145"/>
      <c r="E72" s="146"/>
      <c r="F72" s="34">
        <v>270</v>
      </c>
      <c r="G72" s="35">
        <v>345.4</v>
      </c>
      <c r="H72" s="35">
        <v>495.6</v>
      </c>
      <c r="I72" s="35">
        <f>SUM(J72:M72)</f>
        <v>558.79999999999995</v>
      </c>
      <c r="J72" s="35">
        <v>139.69999999999999</v>
      </c>
      <c r="K72" s="43">
        <v>139.69999999999999</v>
      </c>
      <c r="L72" s="43">
        <v>139.69999999999999</v>
      </c>
      <c r="M72" s="43">
        <v>139.69999999999999</v>
      </c>
    </row>
    <row r="73" spans="1:13" s="8" customFormat="1" ht="15.75" x14ac:dyDescent="0.25">
      <c r="A73" s="141" t="s">
        <v>76</v>
      </c>
      <c r="B73" s="145"/>
      <c r="C73" s="145"/>
      <c r="D73" s="145"/>
      <c r="E73" s="146"/>
      <c r="F73" s="34">
        <v>280</v>
      </c>
      <c r="G73" s="35">
        <v>18.7</v>
      </c>
      <c r="H73" s="35">
        <v>19.2</v>
      </c>
      <c r="I73" s="35">
        <f>SUM(J73:M73)</f>
        <v>14</v>
      </c>
      <c r="J73" s="35">
        <v>3.5</v>
      </c>
      <c r="K73" s="35">
        <v>3.5</v>
      </c>
      <c r="L73" s="35">
        <v>3.5</v>
      </c>
      <c r="M73" s="35">
        <v>3.5</v>
      </c>
    </row>
    <row r="74" spans="1:13" s="8" customFormat="1" ht="15.75" x14ac:dyDescent="0.25">
      <c r="A74" s="137" t="s">
        <v>77</v>
      </c>
      <c r="B74" s="137"/>
      <c r="C74" s="137"/>
      <c r="D74" s="137"/>
      <c r="E74" s="137"/>
      <c r="F74" s="34">
        <v>290</v>
      </c>
      <c r="G74" s="35">
        <v>218.7</v>
      </c>
      <c r="H74" s="35">
        <v>267.2</v>
      </c>
      <c r="I74" s="35">
        <f>SUM(J74:M74)</f>
        <v>366.9</v>
      </c>
      <c r="J74" s="35">
        <v>132.30000000000001</v>
      </c>
      <c r="K74" s="35">
        <v>80.900000000000006</v>
      </c>
      <c r="L74" s="35">
        <v>77.3</v>
      </c>
      <c r="M74" s="35">
        <v>76.400000000000006</v>
      </c>
    </row>
    <row r="75" spans="1:13" s="8" customFormat="1" ht="15.75" x14ac:dyDescent="0.25">
      <c r="A75" s="137" t="s">
        <v>208</v>
      </c>
      <c r="B75" s="137"/>
      <c r="C75" s="137"/>
      <c r="D75" s="137"/>
      <c r="E75" s="137"/>
      <c r="F75" s="34">
        <v>300</v>
      </c>
      <c r="G75" s="36">
        <v>2611.1</v>
      </c>
      <c r="H75" s="36">
        <v>3363.7999999999997</v>
      </c>
      <c r="I75" s="36">
        <f>SUM(I70:I74)</f>
        <v>3860.6</v>
      </c>
      <c r="J75" s="36">
        <f>SUM(J70:J74)</f>
        <v>1065.9000000000001</v>
      </c>
      <c r="K75" s="36">
        <f>SUM(K70:K74)</f>
        <v>914.19999999999993</v>
      </c>
      <c r="L75" s="36">
        <f>SUM(L70:L74)</f>
        <v>890.59999999999991</v>
      </c>
      <c r="M75" s="36">
        <f>SUM(M70:M74)</f>
        <v>989.9</v>
      </c>
    </row>
    <row r="76" spans="1:13" s="8" customFormat="1" ht="26.25" customHeight="1" x14ac:dyDescent="0.25">
      <c r="A76" s="144" t="s">
        <v>147</v>
      </c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</row>
    <row r="77" spans="1:13" s="8" customFormat="1" ht="26.25" customHeight="1" x14ac:dyDescent="0.25">
      <c r="A77" s="140" t="s">
        <v>78</v>
      </c>
      <c r="B77" s="140"/>
      <c r="C77" s="140"/>
      <c r="D77" s="140"/>
      <c r="E77" s="140"/>
      <c r="F77" s="37">
        <v>310</v>
      </c>
      <c r="G77" s="48">
        <v>495</v>
      </c>
      <c r="H77" s="36">
        <v>527.31000000000006</v>
      </c>
      <c r="I77" s="36">
        <f>SUM(I78:I81)</f>
        <v>663.49999999999989</v>
      </c>
      <c r="J77" s="36">
        <f>SUM(J78:J81)</f>
        <v>162</v>
      </c>
      <c r="K77" s="36">
        <f>SUM(K78:K81)</f>
        <v>166.9</v>
      </c>
      <c r="L77" s="36">
        <f>SUM(L78:L81)</f>
        <v>167.29999999999998</v>
      </c>
      <c r="M77" s="36">
        <f>SUM(M78:M81)</f>
        <v>167.29999999999998</v>
      </c>
    </row>
    <row r="78" spans="1:13" s="8" customFormat="1" ht="15.75" x14ac:dyDescent="0.25">
      <c r="A78" s="137" t="s">
        <v>209</v>
      </c>
      <c r="B78" s="137"/>
      <c r="C78" s="137"/>
      <c r="D78" s="137"/>
      <c r="E78" s="137"/>
      <c r="F78" s="34">
        <v>311</v>
      </c>
      <c r="G78" s="45">
        <v>0</v>
      </c>
      <c r="H78" s="35">
        <v>0.60000000000000009</v>
      </c>
      <c r="I78" s="35">
        <f>SUM(J78:M78)</f>
        <v>38.200000000000003</v>
      </c>
      <c r="J78" s="26">
        <v>8</v>
      </c>
      <c r="K78" s="26">
        <v>10</v>
      </c>
      <c r="L78" s="26">
        <v>10.1</v>
      </c>
      <c r="M78" s="26">
        <v>10.1</v>
      </c>
    </row>
    <row r="79" spans="1:13" s="8" customFormat="1" ht="26.25" customHeight="1" x14ac:dyDescent="0.25">
      <c r="A79" s="137" t="s">
        <v>79</v>
      </c>
      <c r="B79" s="137"/>
      <c r="C79" s="137"/>
      <c r="D79" s="137"/>
      <c r="E79" s="137"/>
      <c r="F79" s="34">
        <v>312</v>
      </c>
      <c r="G79" s="49">
        <v>159.30000000000001</v>
      </c>
      <c r="H79" s="35">
        <v>142.60000000000002</v>
      </c>
      <c r="I79" s="35">
        <f>SUM(J79:M79)</f>
        <v>112.7</v>
      </c>
      <c r="J79" s="35">
        <v>26.5</v>
      </c>
      <c r="K79" s="38">
        <v>28.6</v>
      </c>
      <c r="L79" s="38">
        <v>28.8</v>
      </c>
      <c r="M79" s="38">
        <v>28.8</v>
      </c>
    </row>
    <row r="80" spans="1:13" s="8" customFormat="1" ht="26.25" customHeight="1" x14ac:dyDescent="0.25">
      <c r="A80" s="137" t="s">
        <v>80</v>
      </c>
      <c r="B80" s="137"/>
      <c r="C80" s="137"/>
      <c r="D80" s="137"/>
      <c r="E80" s="137"/>
      <c r="F80" s="34">
        <v>313</v>
      </c>
      <c r="G80" s="45"/>
      <c r="H80" s="35"/>
      <c r="I80" s="35"/>
      <c r="J80" s="35"/>
      <c r="K80" s="35"/>
      <c r="L80" s="35"/>
      <c r="M80" s="35"/>
    </row>
    <row r="81" spans="1:13" s="8" customFormat="1" ht="15.75" x14ac:dyDescent="0.25">
      <c r="A81" s="137" t="s">
        <v>81</v>
      </c>
      <c r="B81" s="137"/>
      <c r="C81" s="137"/>
      <c r="D81" s="137"/>
      <c r="E81" s="137"/>
      <c r="F81" s="34">
        <v>314</v>
      </c>
      <c r="G81" s="35">
        <v>335.7</v>
      </c>
      <c r="H81" s="35">
        <v>384.11</v>
      </c>
      <c r="I81" s="35">
        <f>SUM(I82:I84)</f>
        <v>512.59999999999991</v>
      </c>
      <c r="J81" s="35">
        <f t="shared" ref="J81:M81" si="7">SUM(J82:J84)</f>
        <v>127.5</v>
      </c>
      <c r="K81" s="35">
        <f t="shared" si="7"/>
        <v>128.30000000000001</v>
      </c>
      <c r="L81" s="35">
        <f t="shared" si="7"/>
        <v>128.39999999999998</v>
      </c>
      <c r="M81" s="35">
        <f t="shared" si="7"/>
        <v>128.39999999999998</v>
      </c>
    </row>
    <row r="82" spans="1:13" s="8" customFormat="1" ht="27" customHeight="1" x14ac:dyDescent="0.25">
      <c r="A82" s="137" t="s">
        <v>82</v>
      </c>
      <c r="B82" s="137"/>
      <c r="C82" s="137"/>
      <c r="D82" s="137"/>
      <c r="E82" s="137"/>
      <c r="F82" s="34" t="s">
        <v>210</v>
      </c>
      <c r="G82" s="35"/>
      <c r="H82" s="35">
        <v>0.30999999999999772</v>
      </c>
      <c r="I82" s="41">
        <f>SUM(J82:M82)</f>
        <v>17.399999999999999</v>
      </c>
      <c r="J82" s="26">
        <v>3.7</v>
      </c>
      <c r="K82" s="26">
        <v>4.5</v>
      </c>
      <c r="L82" s="26">
        <v>4.5999999999999996</v>
      </c>
      <c r="M82" s="26">
        <v>4.5999999999999996</v>
      </c>
    </row>
    <row r="83" spans="1:13" s="8" customFormat="1" ht="15.75" customHeight="1" x14ac:dyDescent="0.25">
      <c r="A83" s="137" t="s">
        <v>233</v>
      </c>
      <c r="B83" s="137"/>
      <c r="C83" s="137"/>
      <c r="D83" s="137"/>
      <c r="E83" s="137"/>
      <c r="F83" s="34" t="s">
        <v>211</v>
      </c>
      <c r="G83" s="73">
        <v>335.7</v>
      </c>
      <c r="H83" s="73">
        <v>383.8</v>
      </c>
      <c r="I83" s="73">
        <f>SUM(J83:M83)</f>
        <v>457.2</v>
      </c>
      <c r="J83" s="73">
        <v>114.3</v>
      </c>
      <c r="K83" s="73">
        <v>114.3</v>
      </c>
      <c r="L83" s="73">
        <v>114.3</v>
      </c>
      <c r="M83" s="73">
        <v>114.3</v>
      </c>
    </row>
    <row r="84" spans="1:13" s="8" customFormat="1" ht="15.75" customHeight="1" x14ac:dyDescent="0.25">
      <c r="A84" s="137" t="s">
        <v>234</v>
      </c>
      <c r="B84" s="137"/>
      <c r="C84" s="137"/>
      <c r="D84" s="137"/>
      <c r="E84" s="137"/>
      <c r="F84" s="34">
        <v>332</v>
      </c>
      <c r="G84" s="44">
        <v>28</v>
      </c>
      <c r="H84" s="73">
        <v>33.799999999999997</v>
      </c>
      <c r="I84" s="73">
        <f>SUM(J84:M84)</f>
        <v>38</v>
      </c>
      <c r="J84" s="73">
        <v>9.5</v>
      </c>
      <c r="K84" s="73">
        <v>9.5</v>
      </c>
      <c r="L84" s="73">
        <v>9.5</v>
      </c>
      <c r="M84" s="73">
        <v>9.5</v>
      </c>
    </row>
    <row r="85" spans="1:13" s="8" customFormat="1" ht="15.75" x14ac:dyDescent="0.25">
      <c r="A85" s="140" t="s">
        <v>83</v>
      </c>
      <c r="B85" s="140"/>
      <c r="C85" s="140"/>
      <c r="D85" s="140"/>
      <c r="E85" s="140"/>
      <c r="F85" s="37">
        <v>320</v>
      </c>
      <c r="G85" s="4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</row>
    <row r="86" spans="1:13" s="8" customFormat="1" ht="26.25" customHeight="1" x14ac:dyDescent="0.25">
      <c r="A86" s="137" t="s">
        <v>84</v>
      </c>
      <c r="B86" s="137"/>
      <c r="C86" s="137"/>
      <c r="D86" s="137"/>
      <c r="E86" s="137"/>
      <c r="F86" s="34">
        <v>321</v>
      </c>
      <c r="G86" s="45"/>
      <c r="H86" s="35"/>
      <c r="I86" s="35"/>
      <c r="J86" s="35"/>
      <c r="K86" s="35"/>
      <c r="L86" s="35"/>
      <c r="M86" s="35"/>
    </row>
    <row r="87" spans="1:13" s="8" customFormat="1" ht="12.75" customHeight="1" x14ac:dyDescent="0.25">
      <c r="A87" s="137" t="s">
        <v>85</v>
      </c>
      <c r="B87" s="137"/>
      <c r="C87" s="137"/>
      <c r="D87" s="137"/>
      <c r="E87" s="137"/>
      <c r="F87" s="34">
        <v>322</v>
      </c>
      <c r="G87" s="45"/>
      <c r="H87" s="35"/>
      <c r="I87" s="35"/>
      <c r="J87" s="35"/>
      <c r="K87" s="35"/>
      <c r="L87" s="35"/>
      <c r="M87" s="35"/>
    </row>
    <row r="88" spans="1:13" s="8" customFormat="1" ht="12.75" customHeight="1" x14ac:dyDescent="0.25">
      <c r="A88" s="137" t="s">
        <v>86</v>
      </c>
      <c r="B88" s="137"/>
      <c r="C88" s="137"/>
      <c r="D88" s="137"/>
      <c r="E88" s="137"/>
      <c r="F88" s="34">
        <v>323</v>
      </c>
      <c r="G88" s="45"/>
      <c r="H88" s="35"/>
      <c r="I88" s="35"/>
      <c r="J88" s="35"/>
      <c r="K88" s="35"/>
      <c r="L88" s="35"/>
      <c r="M88" s="35"/>
    </row>
    <row r="89" spans="1:13" s="8" customFormat="1" ht="15.75" x14ac:dyDescent="0.25">
      <c r="A89" s="140" t="s">
        <v>87</v>
      </c>
      <c r="B89" s="140"/>
      <c r="C89" s="140"/>
      <c r="D89" s="140"/>
      <c r="E89" s="140"/>
      <c r="F89" s="37">
        <v>330</v>
      </c>
      <c r="G89" s="47">
        <v>373.4</v>
      </c>
      <c r="H89" s="36">
        <v>529.4</v>
      </c>
      <c r="I89" s="36">
        <f>SUM(I90:I92)</f>
        <v>558.79999999999995</v>
      </c>
      <c r="J89" s="36">
        <f>SUM(J90:J92)</f>
        <v>139.69999999999999</v>
      </c>
      <c r="K89" s="36">
        <f>SUM(K90:K92)</f>
        <v>139.69999999999999</v>
      </c>
      <c r="L89" s="36">
        <f>SUM(L90:L92)</f>
        <v>139.69999999999999</v>
      </c>
      <c r="M89" s="36">
        <f>SUM(M90:M92)</f>
        <v>139.69999999999999</v>
      </c>
    </row>
    <row r="90" spans="1:13" s="8" customFormat="1" ht="26.25" customHeight="1" x14ac:dyDescent="0.25">
      <c r="A90" s="137" t="s">
        <v>88</v>
      </c>
      <c r="B90" s="137"/>
      <c r="C90" s="137"/>
      <c r="D90" s="137"/>
      <c r="E90" s="137"/>
      <c r="F90" s="34">
        <v>331</v>
      </c>
      <c r="G90" s="56">
        <v>345.4</v>
      </c>
      <c r="H90" s="35">
        <v>495.6</v>
      </c>
      <c r="I90" s="35">
        <f>SUM(J90:M90)</f>
        <v>558.79999999999995</v>
      </c>
      <c r="J90" s="73">
        <v>139.69999999999999</v>
      </c>
      <c r="K90" s="73">
        <v>139.69999999999999</v>
      </c>
      <c r="L90" s="73">
        <v>139.69999999999999</v>
      </c>
      <c r="M90" s="73">
        <v>139.69999999999999</v>
      </c>
    </row>
    <row r="91" spans="1:13" s="8" customFormat="1" ht="15.75" x14ac:dyDescent="0.25">
      <c r="A91" s="137" t="s">
        <v>235</v>
      </c>
      <c r="B91" s="137"/>
      <c r="C91" s="137"/>
      <c r="D91" s="137"/>
      <c r="E91" s="137"/>
      <c r="F91" s="34">
        <v>332</v>
      </c>
      <c r="G91" s="44"/>
      <c r="H91" s="35"/>
      <c r="I91" s="35"/>
      <c r="J91" s="35"/>
      <c r="K91" s="73"/>
      <c r="L91" s="73"/>
      <c r="M91" s="73"/>
    </row>
    <row r="92" spans="1:13" s="8" customFormat="1" ht="15.75" x14ac:dyDescent="0.25">
      <c r="A92" s="137" t="s">
        <v>89</v>
      </c>
      <c r="B92" s="137"/>
      <c r="C92" s="137"/>
      <c r="D92" s="137"/>
      <c r="E92" s="137"/>
      <c r="F92" s="34">
        <v>340</v>
      </c>
      <c r="G92" s="46"/>
      <c r="H92" s="35"/>
      <c r="I92" s="35"/>
      <c r="J92" s="35"/>
      <c r="K92" s="35"/>
      <c r="L92" s="35"/>
      <c r="M92" s="35"/>
    </row>
    <row r="93" spans="1:13" s="8" customFormat="1" ht="15.75" x14ac:dyDescent="0.25">
      <c r="A93" s="137" t="s">
        <v>134</v>
      </c>
      <c r="B93" s="137"/>
      <c r="C93" s="137"/>
      <c r="D93" s="137"/>
      <c r="E93" s="137"/>
      <c r="F93" s="34">
        <v>341</v>
      </c>
      <c r="G93" s="45"/>
      <c r="H93" s="35"/>
      <c r="I93" s="35"/>
      <c r="J93" s="35"/>
      <c r="K93" s="35"/>
      <c r="L93" s="35"/>
      <c r="M93" s="35"/>
    </row>
    <row r="94" spans="1:13" s="8" customFormat="1" ht="12.75" customHeight="1" x14ac:dyDescent="0.25">
      <c r="A94" s="137" t="s">
        <v>90</v>
      </c>
      <c r="B94" s="137"/>
      <c r="C94" s="137"/>
      <c r="D94" s="137"/>
      <c r="E94" s="137"/>
      <c r="F94" s="34">
        <v>342</v>
      </c>
      <c r="G94" s="45"/>
      <c r="H94" s="39"/>
      <c r="I94" s="39"/>
      <c r="J94" s="39"/>
      <c r="K94" s="39"/>
      <c r="L94" s="39"/>
      <c r="M94" s="39"/>
    </row>
    <row r="95" spans="1:13" s="8" customFormat="1" ht="24.75" customHeight="1" x14ac:dyDescent="0.25">
      <c r="A95" s="144" t="s">
        <v>159</v>
      </c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</row>
    <row r="96" spans="1:13" s="8" customFormat="1" ht="15.75" x14ac:dyDescent="0.25">
      <c r="A96" s="137" t="s">
        <v>151</v>
      </c>
      <c r="B96" s="137"/>
      <c r="C96" s="137"/>
      <c r="D96" s="137"/>
      <c r="E96" s="137"/>
      <c r="F96" s="34">
        <v>350</v>
      </c>
      <c r="G96" s="45">
        <v>76.3</v>
      </c>
      <c r="H96" s="73">
        <v>324.5</v>
      </c>
      <c r="I96" s="73">
        <v>210.5</v>
      </c>
      <c r="J96" s="73">
        <v>210.5</v>
      </c>
      <c r="K96" s="73">
        <v>256.7</v>
      </c>
      <c r="L96" s="73">
        <v>330</v>
      </c>
      <c r="M96" s="73">
        <v>376.6</v>
      </c>
    </row>
    <row r="97" spans="1:13" s="8" customFormat="1" ht="15.75" x14ac:dyDescent="0.25">
      <c r="A97" s="137" t="s">
        <v>152</v>
      </c>
      <c r="B97" s="137"/>
      <c r="C97" s="137"/>
      <c r="D97" s="137"/>
      <c r="E97" s="137"/>
      <c r="F97" s="34">
        <v>360</v>
      </c>
      <c r="G97" s="45">
        <v>1941.4</v>
      </c>
      <c r="H97" s="73">
        <v>2057.9</v>
      </c>
      <c r="I97" s="73">
        <v>2750.2</v>
      </c>
      <c r="J97" s="73">
        <v>687.5</v>
      </c>
      <c r="K97" s="73">
        <v>687.6</v>
      </c>
      <c r="L97" s="73">
        <v>687.5</v>
      </c>
      <c r="M97" s="73">
        <v>687.6</v>
      </c>
    </row>
    <row r="98" spans="1:13" s="8" customFormat="1" ht="15.75" x14ac:dyDescent="0.25">
      <c r="A98" s="137" t="s">
        <v>153</v>
      </c>
      <c r="B98" s="137"/>
      <c r="C98" s="137"/>
      <c r="D98" s="137"/>
      <c r="E98" s="137"/>
      <c r="F98" s="34">
        <v>370</v>
      </c>
      <c r="G98" s="56">
        <v>-1693.2</v>
      </c>
      <c r="H98" s="73">
        <v>-2171.9</v>
      </c>
      <c r="I98" s="73">
        <v>-2562</v>
      </c>
      <c r="J98" s="73">
        <v>-641.29999999999995</v>
      </c>
      <c r="K98" s="73">
        <v>-614.29999999999995</v>
      </c>
      <c r="L98" s="73">
        <v>-640.9</v>
      </c>
      <c r="M98" s="73">
        <v>-665.5</v>
      </c>
    </row>
    <row r="99" spans="1:13" s="8" customFormat="1" ht="15.75" x14ac:dyDescent="0.25">
      <c r="A99" s="137" t="s">
        <v>154</v>
      </c>
      <c r="B99" s="137"/>
      <c r="C99" s="137"/>
      <c r="D99" s="137"/>
      <c r="E99" s="137"/>
      <c r="F99" s="34">
        <v>380</v>
      </c>
      <c r="G99" s="45"/>
      <c r="H99" s="42"/>
      <c r="I99" s="42"/>
      <c r="J99" s="42"/>
      <c r="K99" s="42"/>
      <c r="L99" s="42"/>
      <c r="M99" s="42"/>
    </row>
    <row r="100" spans="1:13" s="8" customFormat="1" ht="15.75" customHeight="1" x14ac:dyDescent="0.25">
      <c r="A100" s="137" t="s">
        <v>155</v>
      </c>
      <c r="B100" s="137"/>
      <c r="C100" s="137"/>
      <c r="D100" s="137"/>
      <c r="E100" s="137"/>
      <c r="F100" s="34">
        <v>390</v>
      </c>
      <c r="G100" s="45"/>
      <c r="H100" s="42"/>
      <c r="I100" s="42"/>
      <c r="J100" s="42"/>
      <c r="K100" s="42"/>
      <c r="L100" s="42"/>
      <c r="M100" s="42"/>
    </row>
    <row r="101" spans="1:13" s="8" customFormat="1" ht="15.75" x14ac:dyDescent="0.25">
      <c r="A101" s="137" t="s">
        <v>156</v>
      </c>
      <c r="B101" s="137"/>
      <c r="C101" s="137"/>
      <c r="D101" s="137"/>
      <c r="E101" s="137"/>
      <c r="F101" s="34">
        <v>400</v>
      </c>
      <c r="G101" s="45"/>
      <c r="H101" s="42"/>
      <c r="I101" s="42"/>
      <c r="J101" s="42"/>
      <c r="K101" s="42"/>
      <c r="L101" s="42"/>
      <c r="M101" s="42"/>
    </row>
    <row r="102" spans="1:13" s="8" customFormat="1" ht="15.75" customHeight="1" x14ac:dyDescent="0.25">
      <c r="A102" s="137" t="s">
        <v>157</v>
      </c>
      <c r="B102" s="137"/>
      <c r="C102" s="137"/>
      <c r="D102" s="137"/>
      <c r="E102" s="137"/>
      <c r="F102" s="34">
        <v>410</v>
      </c>
      <c r="G102" s="45"/>
      <c r="H102" s="42"/>
      <c r="I102" s="42"/>
      <c r="J102" s="42"/>
      <c r="K102" s="42"/>
      <c r="L102" s="42"/>
      <c r="M102" s="42"/>
    </row>
    <row r="103" spans="1:13" s="8" customFormat="1" ht="15.75" x14ac:dyDescent="0.25">
      <c r="A103" s="137" t="s">
        <v>158</v>
      </c>
      <c r="B103" s="137"/>
      <c r="C103" s="137"/>
      <c r="D103" s="137"/>
      <c r="E103" s="137"/>
      <c r="F103" s="34">
        <v>420</v>
      </c>
      <c r="G103" s="56">
        <v>324.5</v>
      </c>
      <c r="H103" s="73">
        <v>210.5</v>
      </c>
      <c r="I103" s="73">
        <v>398.7</v>
      </c>
      <c r="J103" s="73">
        <v>256.7</v>
      </c>
      <c r="K103" s="73">
        <v>330</v>
      </c>
      <c r="L103" s="73">
        <v>376.6</v>
      </c>
      <c r="M103" s="73">
        <v>398.7</v>
      </c>
    </row>
    <row r="104" spans="1:13" s="8" customFormat="1" ht="23.25" customHeight="1" x14ac:dyDescent="0.25">
      <c r="A104" s="144" t="s">
        <v>150</v>
      </c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</row>
    <row r="105" spans="1:13" s="8" customFormat="1" ht="15.75" x14ac:dyDescent="0.25">
      <c r="A105" s="137" t="s">
        <v>91</v>
      </c>
      <c r="B105" s="137"/>
      <c r="C105" s="137"/>
      <c r="D105" s="137"/>
      <c r="E105" s="137"/>
      <c r="F105" s="34">
        <v>430</v>
      </c>
      <c r="G105" s="62">
        <v>3582.3</v>
      </c>
      <c r="H105" s="73">
        <v>75535.7</v>
      </c>
      <c r="I105" s="73">
        <v>104853</v>
      </c>
      <c r="J105" s="73">
        <v>33600</v>
      </c>
      <c r="K105" s="73">
        <v>22333</v>
      </c>
      <c r="L105" s="73">
        <v>20480</v>
      </c>
      <c r="M105" s="73">
        <v>28440</v>
      </c>
    </row>
    <row r="106" spans="1:13" s="8" customFormat="1" ht="15.75" x14ac:dyDescent="0.25">
      <c r="A106" s="137" t="s">
        <v>92</v>
      </c>
      <c r="B106" s="137"/>
      <c r="C106" s="137"/>
      <c r="D106" s="137"/>
      <c r="E106" s="137"/>
      <c r="F106" s="34">
        <v>431</v>
      </c>
      <c r="G106" s="62">
        <v>3582.3</v>
      </c>
      <c r="H106" s="73">
        <v>75535.7</v>
      </c>
      <c r="I106" s="73">
        <v>104853</v>
      </c>
      <c r="J106" s="73">
        <v>33600</v>
      </c>
      <c r="K106" s="73">
        <v>22333</v>
      </c>
      <c r="L106" s="73">
        <v>20480</v>
      </c>
      <c r="M106" s="73">
        <v>28440</v>
      </c>
    </row>
    <row r="107" spans="1:13" s="8" customFormat="1" ht="24.75" customHeight="1" x14ac:dyDescent="0.25">
      <c r="A107" s="137" t="s">
        <v>93</v>
      </c>
      <c r="B107" s="137"/>
      <c r="C107" s="137"/>
      <c r="D107" s="137"/>
      <c r="E107" s="137"/>
      <c r="F107" s="34">
        <v>440</v>
      </c>
      <c r="G107" s="56"/>
      <c r="H107" s="42"/>
      <c r="I107" s="42"/>
      <c r="J107" s="42"/>
      <c r="K107" s="42"/>
      <c r="L107" s="42"/>
      <c r="M107" s="42"/>
    </row>
    <row r="108" spans="1:13" s="8" customFormat="1" ht="15.75" x14ac:dyDescent="0.25">
      <c r="A108" s="137" t="s">
        <v>92</v>
      </c>
      <c r="B108" s="137"/>
      <c r="C108" s="137"/>
      <c r="D108" s="137"/>
      <c r="E108" s="137"/>
      <c r="F108" s="34">
        <v>441</v>
      </c>
      <c r="G108" s="62"/>
      <c r="H108" s="42"/>
      <c r="I108" s="42"/>
      <c r="J108" s="42"/>
      <c r="K108" s="42"/>
      <c r="L108" s="42"/>
      <c r="M108" s="42"/>
    </row>
    <row r="109" spans="1:13" s="8" customFormat="1" ht="15.75" x14ac:dyDescent="0.25">
      <c r="A109" s="137" t="s">
        <v>94</v>
      </c>
      <c r="B109" s="137"/>
      <c r="C109" s="137"/>
      <c r="D109" s="137"/>
      <c r="E109" s="137"/>
      <c r="F109" s="34">
        <v>450</v>
      </c>
      <c r="G109" s="62"/>
      <c r="H109" s="42"/>
      <c r="I109" s="42"/>
      <c r="J109" s="42"/>
      <c r="K109" s="42"/>
      <c r="L109" s="42"/>
      <c r="M109" s="42"/>
    </row>
    <row r="110" spans="1:13" s="8" customFormat="1" ht="15.75" x14ac:dyDescent="0.25">
      <c r="A110" s="137" t="s">
        <v>92</v>
      </c>
      <c r="B110" s="137"/>
      <c r="C110" s="137"/>
      <c r="D110" s="137"/>
      <c r="E110" s="137"/>
      <c r="F110" s="34">
        <v>451</v>
      </c>
      <c r="G110" s="62"/>
      <c r="H110" s="42"/>
      <c r="I110" s="42"/>
      <c r="J110" s="42"/>
      <c r="K110" s="42"/>
      <c r="L110" s="42"/>
      <c r="M110" s="42"/>
    </row>
    <row r="111" spans="1:13" s="8" customFormat="1" ht="15.75" x14ac:dyDescent="0.25">
      <c r="A111" s="137" t="s">
        <v>95</v>
      </c>
      <c r="B111" s="137"/>
      <c r="C111" s="137"/>
      <c r="D111" s="137"/>
      <c r="E111" s="137"/>
      <c r="F111" s="34">
        <v>460</v>
      </c>
      <c r="G111" s="62"/>
      <c r="H111" s="42"/>
      <c r="I111" s="42"/>
      <c r="J111" s="42"/>
      <c r="K111" s="42"/>
      <c r="L111" s="42"/>
      <c r="M111" s="42"/>
    </row>
    <row r="112" spans="1:13" s="8" customFormat="1" ht="15.75" x14ac:dyDescent="0.25">
      <c r="A112" s="137" t="s">
        <v>92</v>
      </c>
      <c r="B112" s="137"/>
      <c r="C112" s="137"/>
      <c r="D112" s="137"/>
      <c r="E112" s="137"/>
      <c r="F112" s="34">
        <v>461</v>
      </c>
      <c r="G112" s="62"/>
      <c r="H112" s="42"/>
      <c r="I112" s="42"/>
      <c r="J112" s="42"/>
      <c r="K112" s="42"/>
      <c r="L112" s="42"/>
      <c r="M112" s="42"/>
    </row>
    <row r="113" spans="1:13" s="8" customFormat="1" ht="15.75" x14ac:dyDescent="0.25">
      <c r="A113" s="137" t="s">
        <v>212</v>
      </c>
      <c r="B113" s="137"/>
      <c r="C113" s="137"/>
      <c r="D113" s="137"/>
      <c r="E113" s="137"/>
      <c r="F113" s="34">
        <v>470</v>
      </c>
      <c r="G113" s="62"/>
      <c r="H113" s="42"/>
      <c r="I113" s="42"/>
      <c r="J113" s="42"/>
      <c r="K113" s="42"/>
      <c r="L113" s="42"/>
      <c r="M113" s="42"/>
    </row>
    <row r="114" spans="1:13" s="8" customFormat="1" ht="15.75" x14ac:dyDescent="0.25">
      <c r="A114" s="137" t="s">
        <v>92</v>
      </c>
      <c r="B114" s="137"/>
      <c r="C114" s="137"/>
      <c r="D114" s="137"/>
      <c r="E114" s="137"/>
      <c r="F114" s="34">
        <v>471</v>
      </c>
      <c r="G114" s="62"/>
      <c r="H114" s="42"/>
      <c r="I114" s="42"/>
      <c r="J114" s="42"/>
      <c r="K114" s="42"/>
      <c r="L114" s="42"/>
      <c r="M114" s="42"/>
    </row>
    <row r="115" spans="1:13" s="8" customFormat="1" ht="15.75" x14ac:dyDescent="0.25">
      <c r="A115" s="137" t="s">
        <v>160</v>
      </c>
      <c r="B115" s="137"/>
      <c r="C115" s="137"/>
      <c r="D115" s="137"/>
      <c r="E115" s="137"/>
      <c r="F115" s="34">
        <v>480</v>
      </c>
      <c r="G115" s="62"/>
      <c r="H115" s="42"/>
      <c r="I115" s="42"/>
      <c r="J115" s="42"/>
      <c r="K115" s="42"/>
      <c r="L115" s="42"/>
      <c r="M115" s="42"/>
    </row>
    <row r="116" spans="1:13" s="8" customFormat="1" ht="15.75" x14ac:dyDescent="0.25">
      <c r="A116" s="137" t="s">
        <v>92</v>
      </c>
      <c r="B116" s="137"/>
      <c r="C116" s="137"/>
      <c r="D116" s="137"/>
      <c r="E116" s="137"/>
      <c r="F116" s="34">
        <v>481</v>
      </c>
      <c r="G116" s="62"/>
      <c r="H116" s="42"/>
      <c r="I116" s="42"/>
      <c r="J116" s="42"/>
      <c r="K116" s="42"/>
      <c r="L116" s="42"/>
      <c r="M116" s="42"/>
    </row>
    <row r="117" spans="1:13" s="8" customFormat="1" ht="15.75" x14ac:dyDescent="0.25">
      <c r="A117" s="137" t="s">
        <v>213</v>
      </c>
      <c r="B117" s="137"/>
      <c r="C117" s="137"/>
      <c r="D117" s="137"/>
      <c r="E117" s="137"/>
      <c r="F117" s="34">
        <v>490</v>
      </c>
      <c r="G117" s="62">
        <v>3582.3</v>
      </c>
      <c r="H117" s="73">
        <v>75535.7</v>
      </c>
      <c r="I117" s="73">
        <v>104853</v>
      </c>
      <c r="J117" s="73">
        <v>33600</v>
      </c>
      <c r="K117" s="73">
        <v>22333</v>
      </c>
      <c r="L117" s="73">
        <v>20480</v>
      </c>
      <c r="M117" s="73">
        <v>28440</v>
      </c>
    </row>
    <row r="118" spans="1:13" s="8" customFormat="1" ht="15.75" x14ac:dyDescent="0.25">
      <c r="A118" s="141" t="s">
        <v>161</v>
      </c>
      <c r="B118" s="145"/>
      <c r="C118" s="145"/>
      <c r="D118" s="145"/>
      <c r="E118" s="146"/>
      <c r="F118" s="34">
        <v>500</v>
      </c>
      <c r="G118" s="62"/>
      <c r="H118" s="42"/>
      <c r="I118" s="42"/>
      <c r="J118" s="42"/>
      <c r="K118" s="42"/>
      <c r="L118" s="42"/>
      <c r="M118" s="42"/>
    </row>
    <row r="119" spans="1:13" s="8" customFormat="1" ht="15.75" x14ac:dyDescent="0.25">
      <c r="A119" s="141" t="s">
        <v>162</v>
      </c>
      <c r="B119" s="145"/>
      <c r="C119" s="145"/>
      <c r="D119" s="145"/>
      <c r="E119" s="146"/>
      <c r="F119" s="34">
        <v>501</v>
      </c>
      <c r="G119" s="62"/>
      <c r="H119" s="42"/>
      <c r="I119" s="42"/>
      <c r="J119" s="42"/>
      <c r="K119" s="42"/>
      <c r="L119" s="42"/>
      <c r="M119" s="42"/>
    </row>
    <row r="120" spans="1:13" s="8" customFormat="1" ht="15.75" x14ac:dyDescent="0.25">
      <c r="A120" s="141" t="s">
        <v>163</v>
      </c>
      <c r="B120" s="145"/>
      <c r="C120" s="145"/>
      <c r="D120" s="145"/>
      <c r="E120" s="146"/>
      <c r="F120" s="34">
        <v>502</v>
      </c>
      <c r="G120" s="62">
        <v>3582.3</v>
      </c>
      <c r="H120" s="73">
        <v>75535.7</v>
      </c>
      <c r="I120" s="73">
        <v>104853</v>
      </c>
      <c r="J120" s="73">
        <v>33600</v>
      </c>
      <c r="K120" s="73">
        <v>22333</v>
      </c>
      <c r="L120" s="73">
        <v>20480</v>
      </c>
      <c r="M120" s="73">
        <v>28440</v>
      </c>
    </row>
    <row r="121" spans="1:13" s="8" customFormat="1" ht="15.75" x14ac:dyDescent="0.25">
      <c r="A121" s="141" t="s">
        <v>164</v>
      </c>
      <c r="B121" s="145"/>
      <c r="C121" s="145"/>
      <c r="D121" s="145"/>
      <c r="E121" s="146"/>
      <c r="F121" s="34">
        <v>503</v>
      </c>
      <c r="G121" s="62"/>
      <c r="H121" s="42"/>
      <c r="I121" s="42"/>
      <c r="J121" s="42"/>
      <c r="K121" s="42"/>
      <c r="L121" s="42"/>
      <c r="M121" s="42"/>
    </row>
    <row r="122" spans="1:13" s="8" customFormat="1" ht="15.75" x14ac:dyDescent="0.25">
      <c r="A122" s="137" t="s">
        <v>165</v>
      </c>
      <c r="B122" s="137"/>
      <c r="C122" s="137"/>
      <c r="D122" s="137"/>
      <c r="E122" s="137"/>
      <c r="F122" s="34">
        <v>504</v>
      </c>
      <c r="G122" s="62"/>
      <c r="H122" s="42"/>
      <c r="I122" s="42"/>
      <c r="J122" s="42"/>
      <c r="K122" s="42"/>
      <c r="L122" s="42"/>
      <c r="M122" s="42"/>
    </row>
    <row r="123" spans="1:13" s="8" customFormat="1" ht="22.5" customHeight="1" x14ac:dyDescent="0.25">
      <c r="A123" s="144" t="s">
        <v>166</v>
      </c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</row>
    <row r="124" spans="1:13" s="8" customFormat="1" ht="15.75" x14ac:dyDescent="0.25">
      <c r="A124" s="137" t="s">
        <v>214</v>
      </c>
      <c r="B124" s="137"/>
      <c r="C124" s="137"/>
      <c r="D124" s="137"/>
      <c r="E124" s="137"/>
      <c r="F124" s="34">
        <v>510</v>
      </c>
      <c r="G124" s="101">
        <f>G65/G33*100</f>
        <v>0</v>
      </c>
      <c r="H124" s="101">
        <f t="shared" ref="H124:M124" si="8">H65/H33*100</f>
        <v>0.20623281393217754</v>
      </c>
      <c r="I124" s="101">
        <f t="shared" si="8"/>
        <v>13.282978561074229</v>
      </c>
      <c r="J124" s="101">
        <f t="shared" si="8"/>
        <v>8.7142857142856922</v>
      </c>
      <c r="K124" s="101">
        <f t="shared" si="8"/>
        <v>16.332378223495709</v>
      </c>
      <c r="L124" s="101">
        <f t="shared" si="8"/>
        <v>17.890625000000036</v>
      </c>
      <c r="M124" s="101">
        <f t="shared" si="8"/>
        <v>12.967651195499277</v>
      </c>
    </row>
    <row r="125" spans="1:13" s="8" customFormat="1" ht="15.75" customHeight="1" x14ac:dyDescent="0.25">
      <c r="A125" s="137" t="s">
        <v>215</v>
      </c>
      <c r="B125" s="137"/>
      <c r="C125" s="137"/>
      <c r="D125" s="137"/>
      <c r="E125" s="137"/>
      <c r="F125" s="34">
        <v>520</v>
      </c>
      <c r="G125" s="101">
        <v>0</v>
      </c>
      <c r="H125" s="100">
        <f>H65/(H138+G138)/2*100</f>
        <v>2.8470057091955207E-4</v>
      </c>
      <c r="I125" s="100">
        <f>I65/(I138+H138)/2*100</f>
        <v>1.3299215231718772E-2</v>
      </c>
      <c r="J125" s="100">
        <f>J65/(J138+H138)/2*100</f>
        <v>3.1379768417309E-3</v>
      </c>
      <c r="K125" s="100">
        <f t="shared" ref="K125:M125" si="9">K65/(K138+J138)/2*100</f>
        <v>3.5669274486956953E-3</v>
      </c>
      <c r="L125" s="100">
        <f t="shared" si="9"/>
        <v>3.3572853899296461E-3</v>
      </c>
      <c r="M125" s="100">
        <f t="shared" si="9"/>
        <v>3.1528020203100584E-3</v>
      </c>
    </row>
    <row r="126" spans="1:13" s="8" customFormat="1" ht="15.75" customHeight="1" x14ac:dyDescent="0.25">
      <c r="A126" s="137" t="s">
        <v>216</v>
      </c>
      <c r="B126" s="137"/>
      <c r="C126" s="137"/>
      <c r="D126" s="137"/>
      <c r="E126" s="137"/>
      <c r="F126" s="34">
        <v>530</v>
      </c>
      <c r="G126" s="102">
        <f>G65/G146*100</f>
        <v>0</v>
      </c>
      <c r="H126" s="102">
        <f t="shared" ref="H126:M126" si="10">H65/H146*100</f>
        <v>4.5515078977091894E-2</v>
      </c>
      <c r="I126" s="102">
        <f t="shared" si="10"/>
        <v>2.8649947340705628</v>
      </c>
      <c r="J126" s="102">
        <f t="shared" si="10"/>
        <v>0.61388795706138732</v>
      </c>
      <c r="K126" s="102">
        <f t="shared" si="10"/>
        <v>0.75998733354444126</v>
      </c>
      <c r="L126" s="102">
        <f t="shared" si="10"/>
        <v>0.75849162843846929</v>
      </c>
      <c r="M126" s="102">
        <f t="shared" si="10"/>
        <v>0.75862295945234215</v>
      </c>
    </row>
    <row r="127" spans="1:13" s="8" customFormat="1" ht="15.75" customHeight="1" x14ac:dyDescent="0.25">
      <c r="A127" s="141" t="s">
        <v>167</v>
      </c>
      <c r="B127" s="145"/>
      <c r="C127" s="145"/>
      <c r="D127" s="145"/>
      <c r="E127" s="146"/>
      <c r="F127" s="34">
        <v>540</v>
      </c>
      <c r="G127" s="101">
        <f>G146/(G139+G140)</f>
        <v>3.064604405707998E-2</v>
      </c>
      <c r="H127" s="101">
        <f t="shared" ref="H127:M127" si="11">H146/(H139+H140)</f>
        <v>2.2066304183264784E-2</v>
      </c>
      <c r="I127" s="101">
        <f t="shared" si="11"/>
        <v>1.626072388157351E-2</v>
      </c>
      <c r="J127" s="101">
        <f t="shared" si="11"/>
        <v>1.9712121036787471E-2</v>
      </c>
      <c r="K127" s="101">
        <f t="shared" si="11"/>
        <v>1.8473783059823272E-2</v>
      </c>
      <c r="L127" s="101">
        <f t="shared" si="11"/>
        <v>1.7488616889434164E-2</v>
      </c>
      <c r="M127" s="101">
        <f t="shared" si="11"/>
        <v>1.626072388157351E-2</v>
      </c>
    </row>
    <row r="128" spans="1:13" s="8" customFormat="1" ht="15.75" customHeight="1" x14ac:dyDescent="0.25">
      <c r="A128" s="141" t="s">
        <v>217</v>
      </c>
      <c r="B128" s="145"/>
      <c r="C128" s="145"/>
      <c r="D128" s="145"/>
      <c r="E128" s="146"/>
      <c r="F128" s="34">
        <v>550</v>
      </c>
      <c r="G128" s="101">
        <f>G133/G132</f>
        <v>0.81825726141078836</v>
      </c>
      <c r="H128" s="101">
        <f t="shared" ref="H128:M128" si="12">H133/H132</f>
        <v>0.858091286307054</v>
      </c>
      <c r="I128" s="101">
        <f t="shared" si="12"/>
        <v>0.88713692946058098</v>
      </c>
      <c r="J128" s="101">
        <f t="shared" si="12"/>
        <v>0.86535269709543572</v>
      </c>
      <c r="K128" s="101">
        <f t="shared" si="12"/>
        <v>0.87261410788381744</v>
      </c>
      <c r="L128" s="101">
        <f t="shared" si="12"/>
        <v>0.87987551867219926</v>
      </c>
      <c r="M128" s="101">
        <f t="shared" si="12"/>
        <v>0.88713692946058098</v>
      </c>
    </row>
    <row r="129" spans="1:13" s="8" customFormat="1" ht="22.5" customHeight="1" x14ac:dyDescent="0.25">
      <c r="A129" s="144" t="s">
        <v>168</v>
      </c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</row>
    <row r="130" spans="1:13" s="8" customFormat="1" ht="15.75" customHeight="1" x14ac:dyDescent="0.25">
      <c r="A130" s="137" t="s">
        <v>169</v>
      </c>
      <c r="B130" s="137"/>
      <c r="C130" s="137"/>
      <c r="D130" s="137"/>
      <c r="E130" s="137"/>
      <c r="F130" s="34">
        <v>560</v>
      </c>
      <c r="G130" s="62">
        <v>198961.8</v>
      </c>
      <c r="H130" s="73">
        <v>274478.3</v>
      </c>
      <c r="I130" s="73">
        <v>379317.3</v>
      </c>
      <c r="J130" s="73">
        <v>308074.8</v>
      </c>
      <c r="K130" s="73">
        <v>330404.3</v>
      </c>
      <c r="L130" s="73">
        <v>350880.8</v>
      </c>
      <c r="M130" s="73">
        <v>379317.3</v>
      </c>
    </row>
    <row r="131" spans="1:13" s="8" customFormat="1" ht="15.75" x14ac:dyDescent="0.25">
      <c r="A131" s="137" t="s">
        <v>218</v>
      </c>
      <c r="B131" s="137"/>
      <c r="C131" s="137"/>
      <c r="D131" s="137"/>
      <c r="E131" s="137"/>
      <c r="F131" s="34">
        <v>561</v>
      </c>
      <c r="G131" s="62">
        <v>87.6</v>
      </c>
      <c r="H131" s="73">
        <v>68.400000000000006</v>
      </c>
      <c r="I131" s="73">
        <v>54.4</v>
      </c>
      <c r="J131" s="73">
        <v>64.900000000000006</v>
      </c>
      <c r="K131" s="73">
        <v>61.4</v>
      </c>
      <c r="L131" s="73">
        <v>57.9</v>
      </c>
      <c r="M131" s="73">
        <v>54.4</v>
      </c>
    </row>
    <row r="132" spans="1:13" ht="15.75" x14ac:dyDescent="0.2">
      <c r="A132" s="137" t="s">
        <v>170</v>
      </c>
      <c r="B132" s="137"/>
      <c r="C132" s="137"/>
      <c r="D132" s="137"/>
      <c r="E132" s="137"/>
      <c r="F132" s="34">
        <v>562</v>
      </c>
      <c r="G132" s="44">
        <v>482</v>
      </c>
      <c r="H132" s="73">
        <v>482</v>
      </c>
      <c r="I132" s="73">
        <v>482</v>
      </c>
      <c r="J132" s="73">
        <v>482</v>
      </c>
      <c r="K132" s="73">
        <v>482</v>
      </c>
      <c r="L132" s="73">
        <v>482</v>
      </c>
      <c r="M132" s="73">
        <v>482</v>
      </c>
    </row>
    <row r="133" spans="1:13" ht="15.75" x14ac:dyDescent="0.2">
      <c r="A133" s="137" t="s">
        <v>171</v>
      </c>
      <c r="B133" s="137"/>
      <c r="C133" s="137"/>
      <c r="D133" s="137"/>
      <c r="E133" s="137"/>
      <c r="F133" s="34">
        <v>563</v>
      </c>
      <c r="G133" s="62">
        <v>394.4</v>
      </c>
      <c r="H133" s="73">
        <v>413.6</v>
      </c>
      <c r="I133" s="73">
        <v>427.6</v>
      </c>
      <c r="J133" s="73">
        <v>417.1</v>
      </c>
      <c r="K133" s="73">
        <v>420.6</v>
      </c>
      <c r="L133" s="73">
        <v>424.1</v>
      </c>
      <c r="M133" s="73">
        <v>427.6</v>
      </c>
    </row>
    <row r="134" spans="1:13" s="8" customFormat="1" ht="15.75" customHeight="1" x14ac:dyDescent="0.25">
      <c r="A134" s="137" t="s">
        <v>172</v>
      </c>
      <c r="B134" s="137"/>
      <c r="C134" s="137"/>
      <c r="D134" s="137"/>
      <c r="E134" s="137"/>
      <c r="F134" s="34">
        <v>570</v>
      </c>
      <c r="G134" s="62">
        <v>457.8</v>
      </c>
      <c r="H134" s="73">
        <v>284.5</v>
      </c>
      <c r="I134" s="73">
        <v>469.8</v>
      </c>
      <c r="J134" s="73">
        <v>340.7</v>
      </c>
      <c r="K134" s="73">
        <v>385.8</v>
      </c>
      <c r="L134" s="73">
        <v>427.8</v>
      </c>
      <c r="M134" s="73">
        <v>469.8</v>
      </c>
    </row>
    <row r="135" spans="1:13" s="8" customFormat="1" ht="26.25" customHeight="1" x14ac:dyDescent="0.25">
      <c r="A135" s="137" t="s">
        <v>173</v>
      </c>
      <c r="B135" s="137"/>
      <c r="C135" s="137"/>
      <c r="D135" s="137"/>
      <c r="E135" s="137"/>
      <c r="F135" s="34">
        <v>571</v>
      </c>
      <c r="G135" s="49">
        <v>65</v>
      </c>
      <c r="H135" s="73">
        <v>74</v>
      </c>
      <c r="I135" s="73">
        <v>71.099999999999994</v>
      </c>
      <c r="J135" s="73">
        <v>84</v>
      </c>
      <c r="K135" s="73">
        <v>55.8</v>
      </c>
      <c r="L135" s="73">
        <v>51.2</v>
      </c>
      <c r="M135" s="73">
        <v>71.099999999999994</v>
      </c>
    </row>
    <row r="136" spans="1:13" s="8" customFormat="1" ht="17.25" customHeight="1" x14ac:dyDescent="0.25">
      <c r="A136" s="137" t="s">
        <v>174</v>
      </c>
      <c r="B136" s="137"/>
      <c r="C136" s="137"/>
      <c r="D136" s="137"/>
      <c r="E136" s="137"/>
      <c r="F136" s="34">
        <v>572</v>
      </c>
      <c r="G136" s="62">
        <v>1.7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</row>
    <row r="137" spans="1:13" s="12" customFormat="1" ht="15.75" x14ac:dyDescent="0.25">
      <c r="A137" s="141" t="s">
        <v>175</v>
      </c>
      <c r="B137" s="145"/>
      <c r="C137" s="145"/>
      <c r="D137" s="145"/>
      <c r="E137" s="146"/>
      <c r="F137" s="34">
        <v>573</v>
      </c>
      <c r="G137" s="62">
        <v>324.5</v>
      </c>
      <c r="H137" s="73">
        <v>210.5</v>
      </c>
      <c r="I137" s="73">
        <v>398.7</v>
      </c>
      <c r="J137" s="73">
        <v>256.7</v>
      </c>
      <c r="K137" s="73">
        <v>330</v>
      </c>
      <c r="L137" s="73">
        <v>376.6</v>
      </c>
      <c r="M137" s="73">
        <v>398.7</v>
      </c>
    </row>
    <row r="138" spans="1:13" s="8" customFormat="1" ht="15.75" x14ac:dyDescent="0.25">
      <c r="A138" s="141" t="s">
        <v>176</v>
      </c>
      <c r="B138" s="145"/>
      <c r="C138" s="145"/>
      <c r="D138" s="145"/>
      <c r="E138" s="146"/>
      <c r="F138" s="34">
        <v>580</v>
      </c>
      <c r="G138" s="62">
        <v>199419.6</v>
      </c>
      <c r="H138" s="73">
        <v>274762.8</v>
      </c>
      <c r="I138" s="73">
        <v>379787.1</v>
      </c>
      <c r="J138" s="73">
        <v>308415.5</v>
      </c>
      <c r="K138" s="73">
        <v>330790.09999999998</v>
      </c>
      <c r="L138" s="73">
        <v>351308.6</v>
      </c>
      <c r="M138" s="73">
        <v>379787.1</v>
      </c>
    </row>
    <row r="139" spans="1:13" s="8" customFormat="1" ht="14.25" customHeight="1" x14ac:dyDescent="0.25">
      <c r="A139" s="141" t="s">
        <v>177</v>
      </c>
      <c r="B139" s="145"/>
      <c r="C139" s="145"/>
      <c r="D139" s="145"/>
      <c r="E139" s="146"/>
      <c r="F139" s="34">
        <v>590</v>
      </c>
      <c r="G139" s="62">
        <v>192768.1</v>
      </c>
      <c r="H139" s="73">
        <v>268622.8</v>
      </c>
      <c r="I139" s="73">
        <v>373475.8</v>
      </c>
      <c r="J139" s="73">
        <v>302222.8</v>
      </c>
      <c r="K139" s="73">
        <v>324555.8</v>
      </c>
      <c r="L139" s="73">
        <v>345035.8</v>
      </c>
      <c r="M139" s="73">
        <v>373475.8</v>
      </c>
    </row>
    <row r="140" spans="1:13" s="8" customFormat="1" ht="15.75" x14ac:dyDescent="0.25">
      <c r="A140" s="141" t="s">
        <v>184</v>
      </c>
      <c r="B140" s="145"/>
      <c r="C140" s="145"/>
      <c r="D140" s="145"/>
      <c r="E140" s="146"/>
      <c r="F140" s="34">
        <v>600</v>
      </c>
      <c r="G140" s="62">
        <v>721.8</v>
      </c>
      <c r="H140" s="73">
        <v>207.9</v>
      </c>
      <c r="I140" s="73">
        <v>234.5</v>
      </c>
      <c r="J140" s="73">
        <v>230.7</v>
      </c>
      <c r="K140" s="73">
        <v>234.2</v>
      </c>
      <c r="L140" s="73">
        <v>234.5</v>
      </c>
      <c r="M140" s="73">
        <v>234.5</v>
      </c>
    </row>
    <row r="141" spans="1:13" s="8" customFormat="1" ht="15.75" x14ac:dyDescent="0.25">
      <c r="A141" s="141" t="s">
        <v>178</v>
      </c>
      <c r="B141" s="145"/>
      <c r="C141" s="145"/>
      <c r="D141" s="145"/>
      <c r="E141" s="146"/>
      <c r="F141" s="34">
        <v>601</v>
      </c>
      <c r="G141" s="44">
        <v>466</v>
      </c>
      <c r="H141" s="73">
        <v>81</v>
      </c>
      <c r="I141" s="73">
        <v>81</v>
      </c>
      <c r="J141" s="73">
        <v>81</v>
      </c>
      <c r="K141" s="73">
        <v>81</v>
      </c>
      <c r="L141" s="73">
        <v>81</v>
      </c>
      <c r="M141" s="73">
        <v>81</v>
      </c>
    </row>
    <row r="142" spans="1:13" s="8" customFormat="1" ht="26.25" customHeight="1" x14ac:dyDescent="0.25">
      <c r="A142" s="141" t="s">
        <v>179</v>
      </c>
      <c r="B142" s="145"/>
      <c r="C142" s="145"/>
      <c r="D142" s="145"/>
      <c r="E142" s="146"/>
      <c r="F142" s="34">
        <v>602</v>
      </c>
      <c r="G142" s="62">
        <v>49.4</v>
      </c>
      <c r="H142" s="73">
        <v>30.6</v>
      </c>
      <c r="I142" s="73">
        <v>44.9</v>
      </c>
      <c r="J142" s="73">
        <v>41.1</v>
      </c>
      <c r="K142" s="73">
        <v>44.6</v>
      </c>
      <c r="L142" s="73">
        <v>44.9</v>
      </c>
      <c r="M142" s="73">
        <v>44.9</v>
      </c>
    </row>
    <row r="143" spans="1:13" s="8" customFormat="1" ht="15.75" x14ac:dyDescent="0.25">
      <c r="A143" s="141" t="s">
        <v>180</v>
      </c>
      <c r="B143" s="145"/>
      <c r="C143" s="145"/>
      <c r="D143" s="145"/>
      <c r="E143" s="146"/>
      <c r="F143" s="34">
        <v>610</v>
      </c>
      <c r="G143" s="62">
        <v>193489.9</v>
      </c>
      <c r="H143" s="73">
        <v>268830.7</v>
      </c>
      <c r="I143" s="73">
        <v>373710.3</v>
      </c>
      <c r="J143" s="73">
        <v>302453.5</v>
      </c>
      <c r="K143" s="73">
        <v>324790</v>
      </c>
      <c r="L143" s="73">
        <v>345270.3</v>
      </c>
      <c r="M143" s="73">
        <v>373710.3</v>
      </c>
    </row>
    <row r="144" spans="1:13" s="8" customFormat="1" ht="15.75" x14ac:dyDescent="0.25">
      <c r="A144" s="141" t="s">
        <v>181</v>
      </c>
      <c r="B144" s="145"/>
      <c r="C144" s="145"/>
      <c r="D144" s="145"/>
      <c r="E144" s="146"/>
      <c r="F144" s="34">
        <v>611</v>
      </c>
      <c r="G144" s="62">
        <v>192768.1</v>
      </c>
      <c r="H144" s="73">
        <v>268622.8</v>
      </c>
      <c r="I144" s="73">
        <v>373475.8</v>
      </c>
      <c r="J144" s="73">
        <v>302222.8</v>
      </c>
      <c r="K144" s="73">
        <v>324555.8</v>
      </c>
      <c r="L144" s="73">
        <v>345035.8</v>
      </c>
      <c r="M144" s="73">
        <v>373475.8</v>
      </c>
    </row>
    <row r="145" spans="1:13" s="8" customFormat="1" ht="13.5" customHeight="1" x14ac:dyDescent="0.25">
      <c r="A145" s="141" t="s">
        <v>182</v>
      </c>
      <c r="B145" s="145"/>
      <c r="C145" s="145"/>
      <c r="D145" s="145"/>
      <c r="E145" s="146"/>
      <c r="F145" s="34">
        <v>612</v>
      </c>
      <c r="G145" s="62"/>
      <c r="H145" s="73"/>
      <c r="I145" s="73"/>
      <c r="J145" s="73"/>
      <c r="K145" s="73"/>
      <c r="L145" s="73"/>
      <c r="M145" s="73"/>
    </row>
    <row r="146" spans="1:13" s="8" customFormat="1" ht="15" customHeight="1" x14ac:dyDescent="0.25">
      <c r="A146" s="141" t="s">
        <v>183</v>
      </c>
      <c r="B146" s="145"/>
      <c r="C146" s="145"/>
      <c r="D146" s="145"/>
      <c r="E146" s="146"/>
      <c r="F146" s="34">
        <v>620</v>
      </c>
      <c r="G146" s="62">
        <v>5929.7</v>
      </c>
      <c r="H146" s="73">
        <v>5932.1</v>
      </c>
      <c r="I146" s="73">
        <v>6076.8</v>
      </c>
      <c r="J146" s="73">
        <v>5962</v>
      </c>
      <c r="K146" s="73">
        <v>6000.1</v>
      </c>
      <c r="L146" s="73">
        <v>6038.3</v>
      </c>
      <c r="M146" s="73">
        <v>6076.8</v>
      </c>
    </row>
    <row r="147" spans="1:13" s="8" customFormat="1" ht="21" customHeight="1" x14ac:dyDescent="0.25">
      <c r="A147" s="147" t="s">
        <v>187</v>
      </c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</row>
    <row r="148" spans="1:13" s="8" customFormat="1" ht="40.5" customHeight="1" x14ac:dyDescent="0.25">
      <c r="A148" s="148" t="s">
        <v>219</v>
      </c>
      <c r="B148" s="148"/>
      <c r="C148" s="148"/>
      <c r="D148" s="148"/>
      <c r="E148" s="148"/>
      <c r="F148" s="61">
        <v>630</v>
      </c>
      <c r="G148" s="56">
        <v>7.3</v>
      </c>
      <c r="H148" s="39">
        <v>8.25</v>
      </c>
      <c r="I148" s="39">
        <v>8.25</v>
      </c>
      <c r="J148" s="39">
        <v>8.25</v>
      </c>
      <c r="K148" s="39">
        <v>8.25</v>
      </c>
      <c r="L148" s="39">
        <v>8.25</v>
      </c>
      <c r="M148" s="39">
        <v>8.25</v>
      </c>
    </row>
    <row r="149" spans="1:13" s="8" customFormat="1" ht="15.75" x14ac:dyDescent="0.25">
      <c r="A149" s="149" t="s">
        <v>220</v>
      </c>
      <c r="B149" s="142"/>
      <c r="C149" s="142"/>
      <c r="D149" s="142"/>
      <c r="E149" s="143"/>
      <c r="F149" s="79">
        <v>631</v>
      </c>
      <c r="G149" s="98">
        <v>1</v>
      </c>
      <c r="H149" s="98">
        <v>1</v>
      </c>
      <c r="I149" s="98">
        <v>1</v>
      </c>
      <c r="J149" s="98">
        <v>1</v>
      </c>
      <c r="K149" s="98">
        <v>1</v>
      </c>
      <c r="L149" s="98">
        <v>1</v>
      </c>
      <c r="M149" s="98">
        <v>1</v>
      </c>
    </row>
    <row r="150" spans="1:13" s="8" customFormat="1" ht="15.75" x14ac:dyDescent="0.25">
      <c r="A150" s="149" t="s">
        <v>221</v>
      </c>
      <c r="B150" s="142"/>
      <c r="C150" s="142"/>
      <c r="D150" s="142"/>
      <c r="E150" s="143"/>
      <c r="F150" s="79">
        <v>632</v>
      </c>
      <c r="G150" s="56">
        <v>7</v>
      </c>
      <c r="H150" s="42">
        <v>8</v>
      </c>
      <c r="I150" s="42">
        <v>8</v>
      </c>
      <c r="J150" s="42">
        <v>8</v>
      </c>
      <c r="K150" s="42">
        <v>8</v>
      </c>
      <c r="L150" s="42">
        <v>8</v>
      </c>
      <c r="M150" s="42">
        <v>8</v>
      </c>
    </row>
    <row r="151" spans="1:13" s="8" customFormat="1" ht="15.75" x14ac:dyDescent="0.25">
      <c r="A151" s="149" t="s">
        <v>222</v>
      </c>
      <c r="B151" s="142"/>
      <c r="C151" s="142"/>
      <c r="D151" s="142"/>
      <c r="E151" s="143"/>
      <c r="F151" s="79">
        <v>633</v>
      </c>
      <c r="G151" s="56">
        <v>0.3</v>
      </c>
      <c r="H151" s="39">
        <v>0.25</v>
      </c>
      <c r="I151" s="39">
        <v>0.25</v>
      </c>
      <c r="J151" s="39">
        <v>0.25</v>
      </c>
      <c r="K151" s="39">
        <v>0.25</v>
      </c>
      <c r="L151" s="39">
        <v>0.25</v>
      </c>
      <c r="M151" s="39">
        <v>0.25</v>
      </c>
    </row>
    <row r="152" spans="1:13" s="8" customFormat="1" ht="15.75" x14ac:dyDescent="0.25">
      <c r="A152" s="148" t="s">
        <v>96</v>
      </c>
      <c r="B152" s="148"/>
      <c r="C152" s="148"/>
      <c r="D152" s="148"/>
      <c r="E152" s="148"/>
      <c r="F152" s="61">
        <v>640</v>
      </c>
      <c r="G152" s="21"/>
      <c r="H152" s="40"/>
      <c r="I152" s="40"/>
      <c r="J152" s="40"/>
      <c r="K152" s="40"/>
      <c r="L152" s="40"/>
      <c r="M152" s="40"/>
    </row>
    <row r="153" spans="1:13" s="8" customFormat="1" ht="15.75" x14ac:dyDescent="0.25">
      <c r="A153" s="148" t="s">
        <v>97</v>
      </c>
      <c r="B153" s="148"/>
      <c r="C153" s="148"/>
      <c r="D153" s="148"/>
      <c r="E153" s="148"/>
      <c r="F153" s="61">
        <v>650</v>
      </c>
      <c r="G153" s="21"/>
      <c r="H153" s="40"/>
      <c r="I153" s="40"/>
      <c r="J153" s="40"/>
      <c r="K153" s="40"/>
      <c r="L153" s="40"/>
      <c r="M153" s="40"/>
    </row>
    <row r="154" spans="1:13" s="8" customFormat="1" ht="24" customHeight="1" x14ac:dyDescent="0.25"/>
    <row r="155" spans="1:13" s="8" customFormat="1" x14ac:dyDescent="0.25"/>
    <row r="156" spans="1:13" s="8" customFormat="1" x14ac:dyDescent="0.25">
      <c r="B156" s="8" t="s">
        <v>4</v>
      </c>
      <c r="C156" s="8" t="s">
        <v>4</v>
      </c>
    </row>
    <row r="157" spans="1:13" s="8" customFormat="1" ht="15.75" x14ac:dyDescent="0.25">
      <c r="A157" s="51" t="s">
        <v>138</v>
      </c>
      <c r="B157" s="50"/>
      <c r="C157" s="50"/>
      <c r="D157" s="50"/>
      <c r="G157" s="23"/>
      <c r="H157" s="23"/>
      <c r="I157" s="23"/>
      <c r="J157" s="52"/>
      <c r="K157" s="52"/>
      <c r="L157" s="53" t="s">
        <v>139</v>
      </c>
    </row>
    <row r="158" spans="1:13" s="8" customFormat="1" ht="25.5" customHeight="1" x14ac:dyDescent="0.25">
      <c r="C158" s="155" t="s">
        <v>98</v>
      </c>
      <c r="D158" s="155"/>
      <c r="E158" s="155"/>
      <c r="F158" s="155"/>
      <c r="H158" s="155"/>
      <c r="I158" s="155"/>
      <c r="J158" s="156" t="s">
        <v>99</v>
      </c>
      <c r="K158" s="156"/>
      <c r="L158" s="54" t="s">
        <v>225</v>
      </c>
    </row>
    <row r="159" spans="1:13" s="8" customForma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 s="8" customForma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 s="8" customFormat="1" ht="15.75" x14ac:dyDescent="0.25">
      <c r="A161" s="151" t="s">
        <v>100</v>
      </c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</row>
    <row r="162" spans="1:13" s="8" customFormat="1" ht="17.25" customHeight="1" x14ac:dyDescent="0.25">
      <c r="A162" s="150" t="s">
        <v>185</v>
      </c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</row>
    <row r="163" spans="1:13" s="8" customFormat="1" ht="32.25" customHeight="1" x14ac:dyDescent="0.25">
      <c r="A163" s="151" t="s">
        <v>189</v>
      </c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</row>
    <row r="164" spans="1:13" s="8" customFormat="1" x14ac:dyDescent="0.25">
      <c r="A164" s="152" t="s">
        <v>101</v>
      </c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</row>
    <row r="165" spans="1:13" s="8" customFormat="1" x14ac:dyDescent="0.25"/>
    <row r="166" spans="1:13" s="8" customFormat="1" x14ac:dyDescent="0.25">
      <c r="A166" s="153" t="s">
        <v>102</v>
      </c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</row>
    <row r="167" spans="1:13" s="8" customFormat="1" x14ac:dyDescent="0.25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</row>
    <row r="168" spans="1:13" s="8" customFormat="1" ht="14.25" customHeight="1" x14ac:dyDescent="0.25">
      <c r="A168" s="154" t="s">
        <v>103</v>
      </c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</row>
    <row r="169" spans="1:13" s="8" customFormat="1" ht="14.25" customHeight="1" x14ac:dyDescent="0.25">
      <c r="A169" s="154" t="s">
        <v>291</v>
      </c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</row>
    <row r="170" spans="1:13" s="8" customFormat="1" ht="14.25" customHeight="1" x14ac:dyDescent="0.25">
      <c r="A170" s="154" t="s">
        <v>292</v>
      </c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</row>
    <row r="171" spans="1:13" s="8" customFormat="1" ht="14.25" customHeight="1" x14ac:dyDescent="0.25">
      <c r="A171" s="154" t="s">
        <v>294</v>
      </c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</row>
    <row r="172" spans="1:13" s="8" customFormat="1" ht="14.25" customHeight="1" x14ac:dyDescent="0.25">
      <c r="A172" s="154" t="s">
        <v>293</v>
      </c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</row>
    <row r="173" spans="1:13" s="8" customFormat="1" ht="36.75" customHeight="1" x14ac:dyDescent="0.25">
      <c r="A173" s="154" t="s">
        <v>226</v>
      </c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</row>
    <row r="174" spans="1:13" s="8" customFormat="1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</row>
    <row r="175" spans="1:13" x14ac:dyDescent="0.2">
      <c r="A175" s="153" t="s">
        <v>104</v>
      </c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</row>
    <row r="176" spans="1:13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13" t="s">
        <v>105</v>
      </c>
    </row>
    <row r="177" spans="1:13" ht="46.5" customHeight="1" x14ac:dyDescent="0.2">
      <c r="A177" s="166" t="s">
        <v>106</v>
      </c>
      <c r="B177" s="156"/>
      <c r="C177" s="156"/>
      <c r="D177" s="156"/>
      <c r="E177" s="156"/>
      <c r="F177" s="156"/>
      <c r="G177" s="167"/>
      <c r="H177" s="139" t="s">
        <v>107</v>
      </c>
      <c r="I177" s="139"/>
      <c r="J177" s="139" t="s">
        <v>227</v>
      </c>
      <c r="K177" s="139"/>
      <c r="L177" s="171" t="s">
        <v>228</v>
      </c>
      <c r="M177" s="171" t="s">
        <v>229</v>
      </c>
    </row>
    <row r="178" spans="1:13" ht="131.25" customHeight="1" x14ac:dyDescent="0.2">
      <c r="A178" s="168"/>
      <c r="B178" s="169"/>
      <c r="C178" s="169"/>
      <c r="D178" s="169"/>
      <c r="E178" s="169"/>
      <c r="F178" s="169"/>
      <c r="G178" s="170"/>
      <c r="H178" s="9" t="s">
        <v>108</v>
      </c>
      <c r="I178" s="9" t="s">
        <v>109</v>
      </c>
      <c r="J178" s="139"/>
      <c r="K178" s="139"/>
      <c r="L178" s="172"/>
      <c r="M178" s="172"/>
    </row>
    <row r="179" spans="1:13" x14ac:dyDescent="0.2">
      <c r="A179" s="157">
        <v>1</v>
      </c>
      <c r="B179" s="157"/>
      <c r="C179" s="157"/>
      <c r="D179" s="157"/>
      <c r="E179" s="157"/>
      <c r="F179" s="157"/>
      <c r="G179" s="157"/>
      <c r="H179" s="14">
        <v>2</v>
      </c>
      <c r="I179" s="14">
        <v>3</v>
      </c>
      <c r="J179" s="157">
        <v>4</v>
      </c>
      <c r="K179" s="157"/>
      <c r="L179" s="80">
        <v>5</v>
      </c>
      <c r="M179" s="80">
        <v>6</v>
      </c>
    </row>
    <row r="180" spans="1:13" ht="33" customHeight="1" x14ac:dyDescent="0.2">
      <c r="A180" s="158" t="s">
        <v>130</v>
      </c>
      <c r="B180" s="159"/>
      <c r="C180" s="159"/>
      <c r="D180" s="159"/>
      <c r="E180" s="159"/>
      <c r="F180" s="159"/>
      <c r="G180" s="160"/>
      <c r="H180" s="20">
        <v>100</v>
      </c>
      <c r="I180" s="20">
        <v>100</v>
      </c>
      <c r="J180" s="161">
        <v>623.5</v>
      </c>
      <c r="K180" s="162"/>
      <c r="L180" s="103">
        <v>1309.2</v>
      </c>
      <c r="M180" s="103">
        <v>1310.7</v>
      </c>
    </row>
    <row r="181" spans="1:13" ht="15.75" x14ac:dyDescent="0.2">
      <c r="A181" s="163" t="s">
        <v>110</v>
      </c>
      <c r="B181" s="163"/>
      <c r="C181" s="163"/>
      <c r="D181" s="163"/>
      <c r="E181" s="163"/>
      <c r="F181" s="163"/>
      <c r="G181" s="163"/>
      <c r="H181" s="24">
        <f>SUM(H180:H180)</f>
        <v>100</v>
      </c>
      <c r="I181" s="24">
        <f>SUM(I180:I180)</f>
        <v>100</v>
      </c>
      <c r="J181" s="164">
        <f>SUM(J180:J180)</f>
        <v>623.5</v>
      </c>
      <c r="K181" s="165"/>
      <c r="L181" s="104">
        <f>SUM(L180)</f>
        <v>1309.2</v>
      </c>
      <c r="M181" s="104">
        <f>SUM(M180)</f>
        <v>1310.7</v>
      </c>
    </row>
    <row r="182" spans="1:13" x14ac:dyDescent="0.2">
      <c r="A182" s="15"/>
      <c r="B182" s="15"/>
      <c r="C182" s="15"/>
      <c r="D182" s="15"/>
      <c r="E182" s="15"/>
      <c r="F182" s="15"/>
      <c r="G182" s="15"/>
      <c r="H182" s="16"/>
      <c r="I182" s="16"/>
      <c r="J182" s="17"/>
      <c r="K182" s="17"/>
      <c r="L182" s="17"/>
      <c r="M182" s="17"/>
    </row>
    <row r="183" spans="1:13" ht="12.75" customHeight="1" x14ac:dyDescent="0.2">
      <c r="A183" s="153" t="s">
        <v>111</v>
      </c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</row>
    <row r="184" spans="1:13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13" t="s">
        <v>112</v>
      </c>
    </row>
    <row r="185" spans="1:13" ht="12.75" customHeight="1" x14ac:dyDescent="0.2">
      <c r="A185" s="171" t="s">
        <v>113</v>
      </c>
      <c r="B185" s="171" t="s">
        <v>114</v>
      </c>
      <c r="C185" s="171" t="s">
        <v>115</v>
      </c>
      <c r="D185" s="166" t="s">
        <v>116</v>
      </c>
      <c r="E185" s="167"/>
      <c r="F185" s="166" t="s">
        <v>117</v>
      </c>
      <c r="G185" s="167"/>
      <c r="H185" s="180" t="s">
        <v>118</v>
      </c>
      <c r="I185" s="181"/>
      <c r="J185" s="181"/>
      <c r="K185" s="181"/>
      <c r="L185" s="181"/>
      <c r="M185" s="182"/>
    </row>
    <row r="186" spans="1:13" ht="25.5" customHeight="1" x14ac:dyDescent="0.2">
      <c r="A186" s="179"/>
      <c r="B186" s="179"/>
      <c r="C186" s="179"/>
      <c r="D186" s="168"/>
      <c r="E186" s="170"/>
      <c r="F186" s="168"/>
      <c r="G186" s="170"/>
      <c r="H186" s="75" t="s">
        <v>119</v>
      </c>
      <c r="I186" s="75" t="s">
        <v>120</v>
      </c>
      <c r="J186" s="180" t="s">
        <v>121</v>
      </c>
      <c r="K186" s="182"/>
      <c r="L186" s="75" t="s">
        <v>122</v>
      </c>
      <c r="M186" s="75" t="s">
        <v>123</v>
      </c>
    </row>
    <row r="187" spans="1:13" x14ac:dyDescent="0.2">
      <c r="A187" s="72">
        <v>1</v>
      </c>
      <c r="B187" s="92">
        <v>2</v>
      </c>
      <c r="C187" s="92">
        <v>3</v>
      </c>
      <c r="D187" s="173">
        <v>4</v>
      </c>
      <c r="E187" s="174"/>
      <c r="F187" s="173">
        <v>5</v>
      </c>
      <c r="G187" s="174"/>
      <c r="H187" s="72">
        <v>6</v>
      </c>
      <c r="I187" s="72">
        <v>7</v>
      </c>
      <c r="J187" s="173">
        <v>8</v>
      </c>
      <c r="K187" s="174"/>
      <c r="L187" s="72">
        <v>9</v>
      </c>
      <c r="M187" s="72">
        <v>10</v>
      </c>
    </row>
    <row r="188" spans="1:13" ht="36" customHeight="1" x14ac:dyDescent="0.2">
      <c r="A188" s="75">
        <v>1</v>
      </c>
      <c r="B188" s="83" t="s">
        <v>131</v>
      </c>
      <c r="C188" s="111">
        <v>2008</v>
      </c>
      <c r="D188" s="175" t="s">
        <v>132</v>
      </c>
      <c r="E188" s="176"/>
      <c r="F188" s="177">
        <v>95.3</v>
      </c>
      <c r="G188" s="178"/>
      <c r="H188" s="73">
        <v>72.8</v>
      </c>
      <c r="I188" s="73"/>
      <c r="J188" s="177"/>
      <c r="K188" s="178"/>
      <c r="L188" s="73"/>
      <c r="M188" s="73">
        <v>22.5</v>
      </c>
    </row>
    <row r="189" spans="1:13" ht="15.75" x14ac:dyDescent="0.2">
      <c r="A189" s="183" t="s">
        <v>124</v>
      </c>
      <c r="B189" s="183"/>
      <c r="C189" s="183"/>
      <c r="D189" s="183"/>
      <c r="E189" s="184"/>
      <c r="F189" s="185">
        <f>SUM(F188:G188)</f>
        <v>95.3</v>
      </c>
      <c r="G189" s="186"/>
      <c r="H189" s="25">
        <f>SUM(H188:H188)</f>
        <v>72.8</v>
      </c>
      <c r="I189" s="25">
        <f>SUM(I188:I188)</f>
        <v>0</v>
      </c>
      <c r="J189" s="187">
        <f>SUM(J188:K188)</f>
        <v>0</v>
      </c>
      <c r="K189" s="187"/>
      <c r="L189" s="25">
        <f>SUM(L188:L188)</f>
        <v>0</v>
      </c>
      <c r="M189" s="22">
        <f>SUM(M188:M188)</f>
        <v>22.5</v>
      </c>
    </row>
    <row r="190" spans="1:13" x14ac:dyDescent="0.2">
      <c r="A190" s="18"/>
      <c r="B190" s="188"/>
      <c r="C190" s="188"/>
      <c r="D190" s="188"/>
      <c r="E190" s="188"/>
      <c r="F190" s="18" t="s">
        <v>4</v>
      </c>
      <c r="G190" s="18"/>
      <c r="H190" s="18"/>
      <c r="I190" s="18"/>
      <c r="J190" s="18" t="s">
        <v>4</v>
      </c>
      <c r="K190" s="18"/>
      <c r="L190" s="18"/>
      <c r="M190" s="8"/>
    </row>
    <row r="191" spans="1:13" ht="12.75" customHeight="1" x14ac:dyDescent="0.2">
      <c r="A191" s="153" t="s">
        <v>190</v>
      </c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</row>
    <row r="192" spans="1:13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13" t="s">
        <v>191</v>
      </c>
    </row>
    <row r="193" spans="1:13" ht="27" customHeight="1" x14ac:dyDescent="0.2">
      <c r="A193" s="171" t="s">
        <v>113</v>
      </c>
      <c r="B193" s="171" t="s">
        <v>114</v>
      </c>
      <c r="C193" s="171" t="s">
        <v>115</v>
      </c>
      <c r="D193" s="166" t="s">
        <v>116</v>
      </c>
      <c r="E193" s="167"/>
      <c r="F193" s="166" t="s">
        <v>192</v>
      </c>
      <c r="G193" s="167"/>
      <c r="H193" s="139" t="s">
        <v>193</v>
      </c>
      <c r="I193" s="139"/>
      <c r="J193" s="180" t="s">
        <v>194</v>
      </c>
      <c r="K193" s="181"/>
      <c r="L193" s="181"/>
      <c r="M193" s="182"/>
    </row>
    <row r="194" spans="1:13" ht="25.5" customHeight="1" x14ac:dyDescent="0.2">
      <c r="A194" s="179"/>
      <c r="B194" s="179"/>
      <c r="C194" s="179"/>
      <c r="D194" s="168"/>
      <c r="E194" s="170"/>
      <c r="F194" s="168"/>
      <c r="G194" s="170"/>
      <c r="H194" s="139"/>
      <c r="I194" s="139"/>
      <c r="J194" s="82" t="s">
        <v>27</v>
      </c>
      <c r="K194" s="82" t="s">
        <v>28</v>
      </c>
      <c r="L194" s="82" t="s">
        <v>29</v>
      </c>
      <c r="M194" s="82" t="s">
        <v>30</v>
      </c>
    </row>
    <row r="195" spans="1:13" x14ac:dyDescent="0.2">
      <c r="A195" s="72">
        <v>1</v>
      </c>
      <c r="B195" s="92">
        <v>2</v>
      </c>
      <c r="C195" s="92">
        <v>3</v>
      </c>
      <c r="D195" s="173">
        <v>4</v>
      </c>
      <c r="E195" s="174"/>
      <c r="F195" s="173">
        <v>5</v>
      </c>
      <c r="G195" s="174"/>
      <c r="H195" s="173">
        <v>6</v>
      </c>
      <c r="I195" s="174"/>
      <c r="J195" s="92">
        <v>7</v>
      </c>
      <c r="K195" s="92">
        <v>8</v>
      </c>
      <c r="L195" s="72">
        <v>9</v>
      </c>
      <c r="M195" s="72">
        <v>10</v>
      </c>
    </row>
    <row r="196" spans="1:13" ht="31.5" customHeight="1" x14ac:dyDescent="0.2">
      <c r="A196" s="75"/>
      <c r="B196" s="83"/>
      <c r="C196" s="84"/>
      <c r="D196" s="175"/>
      <c r="E196" s="176"/>
      <c r="F196" s="177"/>
      <c r="G196" s="178"/>
      <c r="H196" s="177"/>
      <c r="I196" s="178"/>
      <c r="J196" s="40"/>
      <c r="K196" s="40"/>
      <c r="L196" s="73"/>
      <c r="M196" s="73"/>
    </row>
    <row r="197" spans="1:13" ht="15.75" x14ac:dyDescent="0.2">
      <c r="A197" s="183" t="s">
        <v>124</v>
      </c>
      <c r="B197" s="183"/>
      <c r="C197" s="183"/>
      <c r="D197" s="183"/>
      <c r="E197" s="184"/>
      <c r="F197" s="185">
        <f>SUM(F196:G196)</f>
        <v>0</v>
      </c>
      <c r="G197" s="186"/>
      <c r="H197" s="185">
        <f>SUM(H196:H196)</f>
        <v>0</v>
      </c>
      <c r="I197" s="186"/>
      <c r="J197" s="85">
        <f>SUM(J196:K196)</f>
        <v>0</v>
      </c>
      <c r="K197" s="85"/>
      <c r="L197" s="70">
        <f>SUM(L196:L196)</f>
        <v>0</v>
      </c>
      <c r="M197" s="71">
        <f>SUM(M196:M196)</f>
        <v>0</v>
      </c>
    </row>
    <row r="200" spans="1:13" ht="15.75" x14ac:dyDescent="0.2">
      <c r="A200" s="51" t="s">
        <v>138</v>
      </c>
      <c r="B200" s="50"/>
      <c r="C200" s="50"/>
      <c r="D200" s="50"/>
      <c r="E200" s="8"/>
      <c r="F200" s="8"/>
      <c r="G200" s="23"/>
      <c r="H200" s="23"/>
      <c r="I200" s="23"/>
      <c r="J200" s="52"/>
      <c r="K200" s="52"/>
      <c r="L200" s="53" t="s">
        <v>139</v>
      </c>
      <c r="M200" s="8"/>
    </row>
    <row r="201" spans="1:13" x14ac:dyDescent="0.2">
      <c r="A201" s="8"/>
      <c r="B201" s="8"/>
      <c r="C201" s="155" t="s">
        <v>98</v>
      </c>
      <c r="D201" s="155"/>
      <c r="E201" s="155"/>
      <c r="F201" s="155"/>
      <c r="G201" s="8"/>
      <c r="H201" s="155"/>
      <c r="I201" s="155"/>
      <c r="J201" s="156" t="s">
        <v>99</v>
      </c>
      <c r="K201" s="156"/>
      <c r="L201" s="54" t="s">
        <v>230</v>
      </c>
      <c r="M201" s="8"/>
    </row>
  </sheetData>
  <mergeCells count="232">
    <mergeCell ref="F193:G194"/>
    <mergeCell ref="F195:G195"/>
    <mergeCell ref="F196:G196"/>
    <mergeCell ref="D187:E187"/>
    <mergeCell ref="D188:E188"/>
    <mergeCell ref="B190:E190"/>
    <mergeCell ref="A183:M183"/>
    <mergeCell ref="A185:A186"/>
    <mergeCell ref="D185:E186"/>
    <mergeCell ref="F185:G186"/>
    <mergeCell ref="H185:M185"/>
    <mergeCell ref="J186:K186"/>
    <mergeCell ref="C201:F201"/>
    <mergeCell ref="H201:I201"/>
    <mergeCell ref="A189:E189"/>
    <mergeCell ref="F189:G189"/>
    <mergeCell ref="J189:K189"/>
    <mergeCell ref="J201:K201"/>
    <mergeCell ref="F187:G187"/>
    <mergeCell ref="J187:K187"/>
    <mergeCell ref="F188:G188"/>
    <mergeCell ref="J188:K188"/>
    <mergeCell ref="D195:E195"/>
    <mergeCell ref="D196:E196"/>
    <mergeCell ref="A197:E197"/>
    <mergeCell ref="F197:G197"/>
    <mergeCell ref="J193:M193"/>
    <mergeCell ref="H193:I194"/>
    <mergeCell ref="H195:I195"/>
    <mergeCell ref="H196:I196"/>
    <mergeCell ref="H197:I197"/>
    <mergeCell ref="A191:M191"/>
    <mergeCell ref="A193:A194"/>
    <mergeCell ref="B193:B194"/>
    <mergeCell ref="C193:C194"/>
    <mergeCell ref="D193:E194"/>
    <mergeCell ref="A181:G181"/>
    <mergeCell ref="J181:K181"/>
    <mergeCell ref="A179:G179"/>
    <mergeCell ref="J179:K179"/>
    <mergeCell ref="A180:G180"/>
    <mergeCell ref="J180:K180"/>
    <mergeCell ref="B185:B186"/>
    <mergeCell ref="C185:C186"/>
    <mergeCell ref="A175:M175"/>
    <mergeCell ref="A177:G178"/>
    <mergeCell ref="H177:I177"/>
    <mergeCell ref="J177:K178"/>
    <mergeCell ref="A163:M163"/>
    <mergeCell ref="A164:M164"/>
    <mergeCell ref="A166:M166"/>
    <mergeCell ref="A168:M168"/>
    <mergeCell ref="L177:L178"/>
    <mergeCell ref="M177:M178"/>
    <mergeCell ref="A169:M169"/>
    <mergeCell ref="A170:M170"/>
    <mergeCell ref="A171:M171"/>
    <mergeCell ref="A172:M172"/>
    <mergeCell ref="A173:M173"/>
    <mergeCell ref="C158:F158"/>
    <mergeCell ref="H158:I158"/>
    <mergeCell ref="A161:M161"/>
    <mergeCell ref="A162:M162"/>
    <mergeCell ref="J158:K158"/>
    <mergeCell ref="A98:E98"/>
    <mergeCell ref="A99:E99"/>
    <mergeCell ref="A100:E100"/>
    <mergeCell ref="A101:E101"/>
    <mergeCell ref="A102:E102"/>
    <mergeCell ref="A103:E103"/>
    <mergeCell ref="A104:M104"/>
    <mergeCell ref="A105:E105"/>
    <mergeCell ref="A106:E106"/>
    <mergeCell ref="A107:E107"/>
    <mergeCell ref="A108:E108"/>
    <mergeCell ref="A109:E109"/>
    <mergeCell ref="A110:E110"/>
    <mergeCell ref="A111:E111"/>
    <mergeCell ref="A112:E112"/>
    <mergeCell ref="A113:E113"/>
    <mergeCell ref="A114:E114"/>
    <mergeCell ref="A117:E117"/>
    <mergeCell ref="A122:E122"/>
    <mergeCell ref="A94:E94"/>
    <mergeCell ref="A95:M95"/>
    <mergeCell ref="A96:E96"/>
    <mergeCell ref="A97:E97"/>
    <mergeCell ref="A88:E88"/>
    <mergeCell ref="A89:E89"/>
    <mergeCell ref="A90:E90"/>
    <mergeCell ref="A91:E91"/>
    <mergeCell ref="A92:E92"/>
    <mergeCell ref="A93:E93"/>
    <mergeCell ref="A81:E81"/>
    <mergeCell ref="A82:E82"/>
    <mergeCell ref="A84:E84"/>
    <mergeCell ref="A85:E85"/>
    <mergeCell ref="A86:E86"/>
    <mergeCell ref="A87:E87"/>
    <mergeCell ref="A76:M76"/>
    <mergeCell ref="A77:E77"/>
    <mergeCell ref="A78:E78"/>
    <mergeCell ref="A79:E79"/>
    <mergeCell ref="A80:E80"/>
    <mergeCell ref="A83:E83"/>
    <mergeCell ref="A70:E70"/>
    <mergeCell ref="A71:E71"/>
    <mergeCell ref="A72:E72"/>
    <mergeCell ref="A73:E73"/>
    <mergeCell ref="A74:E74"/>
    <mergeCell ref="A75:E75"/>
    <mergeCell ref="A66:E66"/>
    <mergeCell ref="A67:E67"/>
    <mergeCell ref="A68:E68"/>
    <mergeCell ref="A69:M69"/>
    <mergeCell ref="A59:E59"/>
    <mergeCell ref="A60:E60"/>
    <mergeCell ref="A61:E61"/>
    <mergeCell ref="A62:E62"/>
    <mergeCell ref="A63:E63"/>
    <mergeCell ref="A65:E65"/>
    <mergeCell ref="A53:E53"/>
    <mergeCell ref="A54:E54"/>
    <mergeCell ref="A55:E55"/>
    <mergeCell ref="A56:E56"/>
    <mergeCell ref="A57:E57"/>
    <mergeCell ref="A58:E58"/>
    <mergeCell ref="A64:E64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36:E36"/>
    <mergeCell ref="A37:E37"/>
    <mergeCell ref="A38:E38"/>
    <mergeCell ref="A39:E39"/>
    <mergeCell ref="A40:E40"/>
    <mergeCell ref="A31:E31"/>
    <mergeCell ref="A32:E32"/>
    <mergeCell ref="A33:E33"/>
    <mergeCell ref="A34:E34"/>
    <mergeCell ref="A35:E35"/>
    <mergeCell ref="A26:E26"/>
    <mergeCell ref="A27:M27"/>
    <mergeCell ref="A28:E28"/>
    <mergeCell ref="A29:E29"/>
    <mergeCell ref="A30:E30"/>
    <mergeCell ref="A19:M19"/>
    <mergeCell ref="A20:M20"/>
    <mergeCell ref="A21:M21"/>
    <mergeCell ref="J22:M22"/>
    <mergeCell ref="A24:E25"/>
    <mergeCell ref="F24:F25"/>
    <mergeCell ref="G24:G25"/>
    <mergeCell ref="H24:H25"/>
    <mergeCell ref="I24:I25"/>
    <mergeCell ref="J24:M24"/>
    <mergeCell ref="A14:C14"/>
    <mergeCell ref="D14:I14"/>
    <mergeCell ref="A15:C15"/>
    <mergeCell ref="D15:I15"/>
    <mergeCell ref="A16:C16"/>
    <mergeCell ref="D16:I16"/>
    <mergeCell ref="A12:C12"/>
    <mergeCell ref="D12:I12"/>
    <mergeCell ref="A13:C13"/>
    <mergeCell ref="D13:I13"/>
    <mergeCell ref="A143:E143"/>
    <mergeCell ref="A144:E144"/>
    <mergeCell ref="A145:E145"/>
    <mergeCell ref="A146:E146"/>
    <mergeCell ref="A11:C11"/>
    <mergeCell ref="D11:I11"/>
    <mergeCell ref="A2:E2"/>
    <mergeCell ref="I2:M2"/>
    <mergeCell ref="A3:E3"/>
    <mergeCell ref="A4:E4"/>
    <mergeCell ref="I4:M4"/>
    <mergeCell ref="I7:M7"/>
    <mergeCell ref="A8:C8"/>
    <mergeCell ref="A5:E5"/>
    <mergeCell ref="I5:M5"/>
    <mergeCell ref="A6:B6"/>
    <mergeCell ref="I6:J6"/>
    <mergeCell ref="K6:M6"/>
    <mergeCell ref="I3:L3"/>
    <mergeCell ref="L9:L10"/>
    <mergeCell ref="M9:M10"/>
    <mergeCell ref="A7:E7"/>
    <mergeCell ref="A17:C17"/>
    <mergeCell ref="D17:I17"/>
    <mergeCell ref="A135:E135"/>
    <mergeCell ref="A136:E136"/>
    <mergeCell ref="A137:E137"/>
    <mergeCell ref="A138:E138"/>
    <mergeCell ref="A139:E139"/>
    <mergeCell ref="A129:M129"/>
    <mergeCell ref="A140:E140"/>
    <mergeCell ref="A141:E141"/>
    <mergeCell ref="A142:E142"/>
    <mergeCell ref="A152:E152"/>
    <mergeCell ref="A153:E153"/>
    <mergeCell ref="A115:E115"/>
    <mergeCell ref="A116:E116"/>
    <mergeCell ref="A118:E118"/>
    <mergeCell ref="A119:E119"/>
    <mergeCell ref="A120:E120"/>
    <mergeCell ref="A121:E121"/>
    <mergeCell ref="A123:M123"/>
    <mergeCell ref="A124:E124"/>
    <mergeCell ref="A125:E125"/>
    <mergeCell ref="A126:E126"/>
    <mergeCell ref="A127:E127"/>
    <mergeCell ref="A128:E128"/>
    <mergeCell ref="A130:E130"/>
    <mergeCell ref="A131:E131"/>
    <mergeCell ref="A132:E132"/>
    <mergeCell ref="A133:E133"/>
    <mergeCell ref="A134:E134"/>
    <mergeCell ref="A151:E151"/>
    <mergeCell ref="A149:E149"/>
    <mergeCell ref="A150:E150"/>
    <mergeCell ref="A147:M147"/>
    <mergeCell ref="A148:E148"/>
  </mergeCells>
  <pageMargins left="0.70866141732283472" right="0.11811023622047245" top="0.35433070866141736" bottom="0.35433070866141736" header="0.31496062992125984" footer="0.31496062992125984"/>
  <pageSetup paperSize="9" scale="69" fitToHeight="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текстовий</vt:lpstr>
      <vt:lpstr>с формулами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2023-09-08T07:41:01Z</dcterms:modified>
</cp:coreProperties>
</file>