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4 кв-л" sheetId="5" r:id="rId1"/>
    <sheet name="3 кв-л " sheetId="3" r:id="rId2"/>
    <sheet name="2 кв-л" sheetId="4" r:id="rId3"/>
    <sheet name="1 кв-л" sheetId="2" r:id="rId4"/>
  </sheets>
  <definedNames>
    <definedName name="_xlnm.Print_Area" localSheetId="3">'1 кв-л'!$A$1:$H$118</definedName>
    <definedName name="_xlnm.Print_Area" localSheetId="1">'3 кв-л '!$A$1:$H$118</definedName>
    <definedName name="_xlnm.Print_Area" localSheetId="0">'4 кв-л'!$A$1:$H$118</definedName>
  </definedNames>
  <calcPr calcId="125725"/>
</workbook>
</file>

<file path=xl/calcChain.xml><?xml version="1.0" encoding="utf-8"?>
<calcChain xmlns="http://schemas.openxmlformats.org/spreadsheetml/2006/main">
  <c r="F111" i="5"/>
  <c r="G110"/>
  <c r="F110"/>
  <c r="G109"/>
  <c r="F109"/>
  <c r="E107"/>
  <c r="D107"/>
  <c r="E106"/>
  <c r="D106"/>
  <c r="F105"/>
  <c r="F104"/>
  <c r="F99"/>
  <c r="F98"/>
  <c r="G93"/>
  <c r="F93"/>
  <c r="E92"/>
  <c r="D92"/>
  <c r="G90"/>
  <c r="F90"/>
  <c r="E89"/>
  <c r="D89"/>
  <c r="G83"/>
  <c r="F83"/>
  <c r="E82"/>
  <c r="G82" s="1"/>
  <c r="D82"/>
  <c r="G80"/>
  <c r="F80"/>
  <c r="G79"/>
  <c r="F79"/>
  <c r="E78"/>
  <c r="D78"/>
  <c r="E76"/>
  <c r="D76"/>
  <c r="G75"/>
  <c r="F75"/>
  <c r="G74"/>
  <c r="F74"/>
  <c r="G73"/>
  <c r="F73"/>
  <c r="G72"/>
  <c r="F72"/>
  <c r="G71"/>
  <c r="F71"/>
  <c r="E66"/>
  <c r="E67" s="1"/>
  <c r="D66"/>
  <c r="D67" s="1"/>
  <c r="D69" s="1"/>
  <c r="G65"/>
  <c r="F65"/>
  <c r="G63"/>
  <c r="F63"/>
  <c r="F61"/>
  <c r="G60"/>
  <c r="F60"/>
  <c r="G57"/>
  <c r="F57"/>
  <c r="E54"/>
  <c r="F54" s="1"/>
  <c r="D54"/>
  <c r="G50"/>
  <c r="F50"/>
  <c r="G48"/>
  <c r="F48"/>
  <c r="G47"/>
  <c r="F47"/>
  <c r="G44"/>
  <c r="F44"/>
  <c r="G41"/>
  <c r="F41"/>
  <c r="G34"/>
  <c r="F34"/>
  <c r="E33"/>
  <c r="F33" s="1"/>
  <c r="D33"/>
  <c r="D56" s="1"/>
  <c r="D59" s="1"/>
  <c r="D62" s="1"/>
  <c r="G31"/>
  <c r="F31"/>
  <c r="G29"/>
  <c r="F29"/>
  <c r="F111" i="4"/>
  <c r="G110"/>
  <c r="F110"/>
  <c r="G109"/>
  <c r="F109"/>
  <c r="E107"/>
  <c r="G107" s="1"/>
  <c r="D107"/>
  <c r="F107" s="1"/>
  <c r="E106"/>
  <c r="G106" s="1"/>
  <c r="D106"/>
  <c r="F106" s="1"/>
  <c r="F105"/>
  <c r="F104"/>
  <c r="G99"/>
  <c r="F99"/>
  <c r="G98"/>
  <c r="F98"/>
  <c r="G93"/>
  <c r="F93"/>
  <c r="E92"/>
  <c r="G92" s="1"/>
  <c r="D92"/>
  <c r="F92" s="1"/>
  <c r="G90"/>
  <c r="F90"/>
  <c r="E89"/>
  <c r="G89" s="1"/>
  <c r="D89"/>
  <c r="F89" s="1"/>
  <c r="G83"/>
  <c r="F83"/>
  <c r="E82"/>
  <c r="G82" s="1"/>
  <c r="D82"/>
  <c r="F82" s="1"/>
  <c r="G80"/>
  <c r="F80"/>
  <c r="G79"/>
  <c r="F79"/>
  <c r="E78"/>
  <c r="G78" s="1"/>
  <c r="D78"/>
  <c r="F78" s="1"/>
  <c r="E76"/>
  <c r="G76" s="1"/>
  <c r="D76"/>
  <c r="F76" s="1"/>
  <c r="G75"/>
  <c r="F75"/>
  <c r="G74"/>
  <c r="F74"/>
  <c r="G73"/>
  <c r="F73"/>
  <c r="G72"/>
  <c r="F72"/>
  <c r="G71"/>
  <c r="F71"/>
  <c r="E66"/>
  <c r="E67" s="1"/>
  <c r="D66"/>
  <c r="D67" s="1"/>
  <c r="D69" s="1"/>
  <c r="G65"/>
  <c r="F65"/>
  <c r="G63"/>
  <c r="F63"/>
  <c r="F61"/>
  <c r="G60"/>
  <c r="F60"/>
  <c r="G57"/>
  <c r="F57"/>
  <c r="E54"/>
  <c r="F54" s="1"/>
  <c r="D54"/>
  <c r="G50"/>
  <c r="F50"/>
  <c r="G48"/>
  <c r="F48"/>
  <c r="G47"/>
  <c r="F47"/>
  <c r="G44"/>
  <c r="F44"/>
  <c r="G41"/>
  <c r="F41"/>
  <c r="G34"/>
  <c r="F34"/>
  <c r="E33"/>
  <c r="F33" s="1"/>
  <c r="D33"/>
  <c r="D56" s="1"/>
  <c r="D59" s="1"/>
  <c r="D62" s="1"/>
  <c r="G31"/>
  <c r="F31"/>
  <c r="G29"/>
  <c r="F29"/>
  <c r="G92" i="5" l="1"/>
  <c r="G89"/>
  <c r="G78"/>
  <c r="G76"/>
  <c r="E69"/>
  <c r="G67"/>
  <c r="F67"/>
  <c r="G33"/>
  <c r="E45"/>
  <c r="G54"/>
  <c r="E56"/>
  <c r="F66"/>
  <c r="F76"/>
  <c r="F78"/>
  <c r="F82"/>
  <c r="F89"/>
  <c r="F92"/>
  <c r="F106"/>
  <c r="F107"/>
  <c r="D45"/>
  <c r="G66"/>
  <c r="E69" i="4"/>
  <c r="G67"/>
  <c r="F67"/>
  <c r="G33"/>
  <c r="E45"/>
  <c r="G54"/>
  <c r="E56"/>
  <c r="F66"/>
  <c r="D45"/>
  <c r="G66"/>
  <c r="F56" i="5" l="1"/>
  <c r="E59"/>
  <c r="G56"/>
  <c r="F45"/>
  <c r="G45"/>
  <c r="G69"/>
  <c r="F69"/>
  <c r="F56" i="4"/>
  <c r="E59"/>
  <c r="G56"/>
  <c r="F45"/>
  <c r="G45"/>
  <c r="G69"/>
  <c r="F69"/>
  <c r="E62" i="5" l="1"/>
  <c r="F59"/>
  <c r="G59"/>
  <c r="E62" i="4"/>
  <c r="F59"/>
  <c r="G59"/>
  <c r="G62" i="5" l="1"/>
  <c r="F62"/>
  <c r="G62" i="4"/>
  <c r="F62"/>
  <c r="D82" i="3" l="1"/>
  <c r="D78" s="1"/>
  <c r="F111"/>
  <c r="G110"/>
  <c r="F110"/>
  <c r="G109"/>
  <c r="F109"/>
  <c r="E107"/>
  <c r="F107" s="1"/>
  <c r="D107"/>
  <c r="E106"/>
  <c r="F106" s="1"/>
  <c r="D106"/>
  <c r="F105"/>
  <c r="F104"/>
  <c r="G99"/>
  <c r="F99"/>
  <c r="G98"/>
  <c r="F98"/>
  <c r="G93"/>
  <c r="F93"/>
  <c r="E92"/>
  <c r="F92" s="1"/>
  <c r="D92"/>
  <c r="G90"/>
  <c r="F90"/>
  <c r="E89"/>
  <c r="D89"/>
  <c r="G89" s="1"/>
  <c r="G83"/>
  <c r="F83"/>
  <c r="E82"/>
  <c r="G80"/>
  <c r="F80"/>
  <c r="G79"/>
  <c r="F79"/>
  <c r="E78"/>
  <c r="E76"/>
  <c r="D76"/>
  <c r="G75"/>
  <c r="F75"/>
  <c r="G74"/>
  <c r="F74"/>
  <c r="G73"/>
  <c r="F73"/>
  <c r="G72"/>
  <c r="F72"/>
  <c r="G71"/>
  <c r="F71"/>
  <c r="E66"/>
  <c r="F66" s="1"/>
  <c r="D66"/>
  <c r="D67" s="1"/>
  <c r="D69" s="1"/>
  <c r="G65"/>
  <c r="F65"/>
  <c r="G63"/>
  <c r="F63"/>
  <c r="F61"/>
  <c r="G60"/>
  <c r="F60"/>
  <c r="G57"/>
  <c r="F57"/>
  <c r="E54"/>
  <c r="D54"/>
  <c r="G50"/>
  <c r="F50"/>
  <c r="G48"/>
  <c r="F48"/>
  <c r="G47"/>
  <c r="F47"/>
  <c r="G44"/>
  <c r="F44"/>
  <c r="G41"/>
  <c r="F41"/>
  <c r="G34"/>
  <c r="F34"/>
  <c r="E33"/>
  <c r="E56" s="1"/>
  <c r="D33"/>
  <c r="D56" s="1"/>
  <c r="D59" s="1"/>
  <c r="D62" s="1"/>
  <c r="G31"/>
  <c r="F31"/>
  <c r="G29"/>
  <c r="F29"/>
  <c r="F104" i="2"/>
  <c r="F105"/>
  <c r="G50"/>
  <c r="G99"/>
  <c r="G98"/>
  <c r="E107"/>
  <c r="E106"/>
  <c r="D107"/>
  <c r="G107" s="1"/>
  <c r="D106"/>
  <c r="F106" s="1"/>
  <c r="G110"/>
  <c r="F110"/>
  <c r="F111"/>
  <c r="G109"/>
  <c r="F109"/>
  <c r="F99"/>
  <c r="F98"/>
  <c r="G80"/>
  <c r="G83"/>
  <c r="G90"/>
  <c r="G93"/>
  <c r="G79"/>
  <c r="F79"/>
  <c r="F80"/>
  <c r="F83"/>
  <c r="F90"/>
  <c r="F93"/>
  <c r="E78"/>
  <c r="E92"/>
  <c r="D92"/>
  <c r="E89"/>
  <c r="G89" s="1"/>
  <c r="D89"/>
  <c r="E82"/>
  <c r="D82"/>
  <c r="G82" s="1"/>
  <c r="E76"/>
  <c r="D76"/>
  <c r="G72"/>
  <c r="G73"/>
  <c r="G74"/>
  <c r="G75"/>
  <c r="F72"/>
  <c r="F73"/>
  <c r="F74"/>
  <c r="F75"/>
  <c r="G71"/>
  <c r="F71"/>
  <c r="E66"/>
  <c r="E67" s="1"/>
  <c r="E69" s="1"/>
  <c r="D66"/>
  <c r="D67" s="1"/>
  <c r="D69" s="1"/>
  <c r="G63"/>
  <c r="G65"/>
  <c r="F63"/>
  <c r="F65"/>
  <c r="F89" i="3" l="1"/>
  <c r="G76"/>
  <c r="F54"/>
  <c r="F82"/>
  <c r="F78"/>
  <c r="G54"/>
  <c r="E59"/>
  <c r="G56"/>
  <c r="F56"/>
  <c r="F33"/>
  <c r="D45"/>
  <c r="G66"/>
  <c r="E67"/>
  <c r="G78"/>
  <c r="G82"/>
  <c r="G92"/>
  <c r="G106"/>
  <c r="G107"/>
  <c r="G33"/>
  <c r="E45"/>
  <c r="F76"/>
  <c r="G92" i="2"/>
  <c r="G76"/>
  <c r="F107"/>
  <c r="G106"/>
  <c r="F82"/>
  <c r="F76"/>
  <c r="F69"/>
  <c r="G69"/>
  <c r="F89"/>
  <c r="F92"/>
  <c r="D78"/>
  <c r="F78" s="1"/>
  <c r="F66"/>
  <c r="G66"/>
  <c r="G67"/>
  <c r="F67"/>
  <c r="G57"/>
  <c r="G60"/>
  <c r="F57"/>
  <c r="F60"/>
  <c r="F61"/>
  <c r="E54"/>
  <c r="D54"/>
  <c r="G44"/>
  <c r="G47"/>
  <c r="G48"/>
  <c r="F44"/>
  <c r="F47"/>
  <c r="F48"/>
  <c r="F50"/>
  <c r="G41"/>
  <c r="F41"/>
  <c r="G34"/>
  <c r="F34"/>
  <c r="E33"/>
  <c r="E56" s="1"/>
  <c r="E59" s="1"/>
  <c r="E62" s="1"/>
  <c r="D33"/>
  <c r="G31"/>
  <c r="F31"/>
  <c r="G29"/>
  <c r="F29"/>
  <c r="G45" i="3" l="1"/>
  <c r="F45"/>
  <c r="F67"/>
  <c r="E69"/>
  <c r="G67"/>
  <c r="G59"/>
  <c r="E62"/>
  <c r="F59"/>
  <c r="D59" i="2"/>
  <c r="D62" s="1"/>
  <c r="D56"/>
  <c r="G54"/>
  <c r="E45"/>
  <c r="G33"/>
  <c r="G78"/>
  <c r="F54"/>
  <c r="D45"/>
  <c r="F33"/>
  <c r="F69" i="3" l="1"/>
  <c r="G69"/>
  <c r="F62"/>
  <c r="G62"/>
  <c r="F45" i="2"/>
  <c r="G45"/>
  <c r="G56"/>
  <c r="F56"/>
  <c r="G59" l="1"/>
  <c r="F59"/>
  <c r="G62" l="1"/>
  <c r="F62"/>
</calcChain>
</file>

<file path=xl/sharedStrings.xml><?xml version="1.0" encoding="utf-8"?>
<sst xmlns="http://schemas.openxmlformats.org/spreadsheetml/2006/main" count="816" uniqueCount="204">
  <si>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</si>
  <si>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</si>
  <si>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</si>
  <si>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</si>
  <si>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</si>
  <si>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</si>
  <si>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</si>
  <si>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</si>
  <si>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</si>
  <si>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</si>
  <si>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</si>
  <si>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</si>
  <si>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</si>
  <si>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</si>
  <si>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</si>
  <si>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</si>
  <si>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</si>
  <si>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</si>
  <si>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</si>
  <si>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</si>
  <si>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</si>
  <si>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</si>
  <si>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</si>
  <si>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</si>
  <si>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</si>
  <si>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</si>
  <si>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</si>
  <si>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</si>
  <si>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</si>
  <si>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</si>
  <si>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</si>
  <si>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</si>
  <si>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</si>
  <si>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</si>
  <si>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</si>
  <si>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</si>
  <si>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</si>
  <si>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</si>
  <si>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</si>
  <si>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</si>
  <si>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</si>
  <si>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</si>
  <si>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</si>
  <si>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</si>
  <si>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</si>
  <si>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</si>
  <si>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</si>
  <si>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</si>
  <si>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</si>
  <si>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</si>
  <si>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</si>
  <si>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</si>
  <si>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</si>
  <si>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</si>
  <si>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</si>
  <si>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</si>
  <si>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</si>
  <si>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</si>
  <si>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</si>
  <si>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</si>
  <si>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</si>
  <si>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</si>
  <si>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</si>
  <si>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</si>
  <si>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</si>
  <si>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</si>
  <si>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</si>
  <si>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</si>
  <si>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</si>
  <si>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</si>
  <si>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</si>
  <si>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</si>
  <si>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</si>
  <si>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</si>
  <si>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</si>
  <si>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</si>
  <si>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</si>
  <si>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</si>
  <si>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</si>
  <si>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</si>
  <si>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</si>
  <si>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</si>
  <si>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</si>
  <si>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</si>
  <si>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</si>
  <si>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</si>
  <si>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</si>
  <si>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</si>
  <si>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</si>
  <si>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</si>
  <si>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</si>
  <si>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</si>
  <si>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</si>
  <si>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</si>
  <si>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</si>
  <si>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</si>
  <si>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</si>
  <si>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</si>
  <si>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</si>
  <si>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</si>
  <si>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</si>
  <si>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</si>
  <si>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</si>
  <si>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</si>
  <si>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</si>
  <si>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</si>
  <si>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</si>
  <si>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</si>
  <si>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</si>
  <si>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</si>
  <si>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</si>
  <si>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</si>
  <si>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</si>
  <si>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</si>
  <si>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</si>
  <si>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</si>
  <si>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</si>
  <si>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</si>
  <si>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</si>
  <si>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</si>
  <si>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</si>
  <si>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</si>
  <si>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</si>
  <si>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</si>
  <si>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</si>
  <si>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</si>
  <si>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</si>
  <si>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</si>
  <si>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</si>
  <si>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</si>
  <si>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</si>
  <si>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</si>
  <si>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</si>
  <si>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</si>
  <si>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</si>
  <si>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</si>
  <si>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</si>
  <si>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</si>
  <si>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</si>
  <si>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</si>
  <si>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</si>
  <si>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</si>
  <si>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</si>
  <si>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</si>
  <si>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</si>
  <si>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</si>
  <si>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</si>
  <si>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</si>
  <si>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</si>
  <si>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</si>
  <si>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</si>
  <si>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</si>
  <si>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</si>
  <si>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</si>
  <si>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</si>
  <si>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</si>
  <si>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</si>
  <si>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</si>
  <si>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</si>
  <si>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</si>
  <si>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</si>
  <si>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</si>
  <si>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</si>
  <si>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</si>
  <si>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</si>
  <si>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</si>
  <si>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</si>
  <si>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</si>
  <si>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</si>
  <si>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</si>
  <si>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</si>
  <si>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</si>
  <si>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</si>
  <si>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</si>
  <si>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</si>
  <si>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r>
      <t xml:space="preserve">Орган управління  </t>
    </r>
    <r>
      <rPr>
        <b/>
        <i/>
        <sz val="9"/>
        <rFont val="Times New Roman"/>
        <family val="1"/>
        <charset val="204"/>
      </rPr>
      <t xml:space="preserve"> </t>
    </r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</si>
  <si>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</si>
  <si>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</si>
  <si>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</si>
  <si>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</si>
  <si>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</si>
  <si>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</si>
  <si>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</si>
  <si>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</si>
  <si>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</si>
  <si>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</si>
  <si>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</si>
  <si>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</si>
  <si>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</si>
  <si>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</si>
  <si>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</si>
  <si>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Директор</t>
  </si>
  <si>
    <t>В.Б.Бардаков</t>
  </si>
  <si>
    <t>Департамент житлово-комунального господарства Кременчуцької міської ради Кременчуцького району Полтавської області</t>
  </si>
  <si>
    <t>Комунальне підприємство "Спецсервіс-Кременчук" Кременчуцької міської ради Кременчуцького району Полтавської області</t>
  </si>
  <si>
    <t>за 1 квартал 2022 року</t>
  </si>
  <si>
    <t>за 2 квартал 2022 року</t>
  </si>
  <si>
    <r>
      <rPr>
        <sz val="9.5"/>
        <rFont val="Times New Roman"/>
        <family val="1"/>
        <charset val="204"/>
      </rPr>
      <t xml:space="preserve">                 </t>
    </r>
    <r>
      <rPr>
        <u/>
        <sz val="9.5"/>
        <rFont val="Times New Roman"/>
        <family val="1"/>
        <charset val="204"/>
      </rPr>
      <t>Директор</t>
    </r>
  </si>
  <si>
    <r>
      <rPr>
        <sz val="9.5"/>
        <rFont val="Times New Roman"/>
        <family val="1"/>
        <charset val="204"/>
      </rPr>
      <t xml:space="preserve">             </t>
    </r>
    <r>
      <rPr>
        <u/>
        <sz val="9.5"/>
        <rFont val="Times New Roman"/>
        <family val="1"/>
        <charset val="204"/>
      </rPr>
      <t>Віктор БАРДАКОВ</t>
    </r>
  </si>
  <si>
    <t>(власне ім'я ПРІЗВИЩЕ)</t>
  </si>
  <si>
    <t>за 3 квартал 2022 року</t>
  </si>
  <si>
    <t>за 4 квартал 2022 року</t>
  </si>
  <si>
    <r>
      <rPr>
        <sz val="9.5"/>
        <rFont val="Times New Roman"/>
        <family val="1"/>
        <charset val="204"/>
      </rPr>
      <t xml:space="preserve">                 </t>
    </r>
    <r>
      <rPr>
        <u/>
        <sz val="9.5"/>
        <rFont val="Times New Roman"/>
        <family val="1"/>
        <charset val="204"/>
      </rPr>
      <t>Заст.директора</t>
    </r>
  </si>
  <si>
    <r>
      <rPr>
        <sz val="9.5"/>
        <rFont val="Times New Roman"/>
        <family val="1"/>
        <charset val="204"/>
      </rPr>
      <t xml:space="preserve">             </t>
    </r>
    <r>
      <rPr>
        <u/>
        <sz val="9.5"/>
        <rFont val="Times New Roman"/>
        <family val="1"/>
        <charset val="204"/>
      </rPr>
      <t>Дмитро ЗАХАРЕНКО</t>
    </r>
  </si>
</sst>
</file>

<file path=xl/styles.xml><?xml version="1.0" encoding="utf-8"?>
<styleSheet xmlns="http://schemas.openxmlformats.org/spreadsheetml/2006/main">
  <numFmts count="13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u/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9.5"/>
      <name val="Times New Roman"/>
      <family val="1"/>
      <charset val="204"/>
    </font>
    <font>
      <b/>
      <sz val="9.5"/>
      <color indexed="12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Arial Cyr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87">
    <xf numFmtId="0" fontId="0" fillId="0" borderId="0" xfId="0"/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3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3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center" vertical="center" wrapText="1"/>
    </xf>
    <xf numFmtId="175" fontId="64" fillId="0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/>
    </xf>
    <xf numFmtId="0" fontId="65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vertical="center" wrapText="1"/>
    </xf>
    <xf numFmtId="0" fontId="65" fillId="0" borderId="13" xfId="0" applyFont="1" applyFill="1" applyBorder="1" applyAlignment="1">
      <alignment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 wrapText="1"/>
    </xf>
    <xf numFmtId="0" fontId="65" fillId="0" borderId="15" xfId="0" applyFont="1" applyFill="1" applyBorder="1" applyAlignment="1">
      <alignment vertical="center"/>
    </xf>
    <xf numFmtId="4" fontId="60" fillId="0" borderId="3" xfId="0" applyNumberFormat="1" applyFont="1" applyFill="1" applyBorder="1" applyAlignment="1">
      <alignment horizontal="right" vertical="center" wrapText="1"/>
    </xf>
    <xf numFmtId="4" fontId="62" fillId="0" borderId="3" xfId="0" applyNumberFormat="1" applyFont="1" applyFill="1" applyBorder="1" applyAlignment="1">
      <alignment horizontal="right" vertical="center" wrapText="1"/>
    </xf>
    <xf numFmtId="4" fontId="60" fillId="0" borderId="3" xfId="0" applyNumberFormat="1" applyFont="1" applyFill="1" applyBorder="1" applyAlignment="1">
      <alignment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70" fillId="0" borderId="0" xfId="0" applyFont="1" applyFill="1" applyAlignment="1"/>
    <xf numFmtId="0" fontId="0" fillId="0" borderId="0" xfId="0" applyFill="1"/>
    <xf numFmtId="49" fontId="60" fillId="0" borderId="3" xfId="0" applyNumberFormat="1" applyFont="1" applyFill="1" applyBorder="1" applyAlignment="1">
      <alignment horizontal="center" vertical="center" wrapText="1"/>
    </xf>
    <xf numFmtId="176" fontId="60" fillId="0" borderId="3" xfId="0" applyNumberFormat="1" applyFont="1" applyFill="1" applyBorder="1" applyAlignment="1">
      <alignment horizontal="right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176" fontId="62" fillId="0" borderId="3" xfId="0" applyNumberFormat="1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left" vertical="center"/>
    </xf>
    <xf numFmtId="0" fontId="65" fillId="0" borderId="22" xfId="0" applyFont="1" applyFill="1" applyBorder="1" applyAlignment="1">
      <alignment horizontal="left" vertical="center"/>
    </xf>
    <xf numFmtId="0" fontId="60" fillId="0" borderId="0" xfId="0" applyFont="1" applyFill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4" fontId="60" fillId="29" borderId="3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justify" wrapText="1"/>
    </xf>
    <xf numFmtId="0" fontId="67" fillId="0" borderId="0" xfId="0" applyFont="1" applyFill="1" applyAlignment="1">
      <alignment horizontal="left" wrapText="1"/>
    </xf>
    <xf numFmtId="0" fontId="67" fillId="0" borderId="13" xfId="0" applyFont="1" applyFill="1" applyBorder="1" applyAlignment="1"/>
    <xf numFmtId="0" fontId="65" fillId="0" borderId="15" xfId="0" applyFont="1" applyFill="1" applyBorder="1" applyAlignment="1">
      <alignment horizontal="left" vertical="center" wrapText="1"/>
    </xf>
    <xf numFmtId="0" fontId="67" fillId="0" borderId="15" xfId="0" applyFont="1" applyFill="1" applyBorder="1" applyAlignment="1"/>
    <xf numFmtId="0" fontId="0" fillId="0" borderId="15" xfId="0" applyFill="1" applyBorder="1" applyAlignment="1"/>
    <xf numFmtId="0" fontId="65" fillId="0" borderId="17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9" fillId="0" borderId="17" xfId="0" applyFont="1" applyFill="1" applyBorder="1" applyAlignment="1">
      <alignment horizontal="left" vertical="center" wrapText="1"/>
    </xf>
    <xf numFmtId="0" fontId="69" fillId="0" borderId="18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9" fillId="0" borderId="17" xfId="218" applyFont="1" applyFill="1" applyBorder="1" applyAlignment="1">
      <alignment horizontal="left" vertical="center" wrapText="1"/>
      <protection locked="0"/>
    </xf>
    <xf numFmtId="0" fontId="69" fillId="0" borderId="18" xfId="218" applyFont="1" applyFill="1" applyBorder="1" applyAlignment="1">
      <alignment horizontal="left" vertical="center" wrapText="1"/>
      <protection locked="0"/>
    </xf>
    <xf numFmtId="0" fontId="62" fillId="0" borderId="17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2" fillId="0" borderId="18" xfId="0" applyFont="1" applyFill="1" applyBorder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1" fillId="0" borderId="0" xfId="0" applyFont="1" applyFill="1" applyAlignment="1">
      <alignment horizontal="center" vertical="center" wrapText="1"/>
    </xf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28" workbookViewId="0">
      <selection activeCell="D119" sqref="D119"/>
    </sheetView>
  </sheetViews>
  <sheetFormatPr defaultRowHeight="13.2"/>
  <cols>
    <col min="1" max="1" width="23.109375" style="28" customWidth="1"/>
    <col min="2" max="2" width="8.886718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8.88671875" style="28"/>
    <col min="257" max="257" width="23.109375" style="28" customWidth="1"/>
    <col min="258" max="258" width="8.886718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8.88671875" style="28"/>
    <col min="513" max="513" width="23.109375" style="28" customWidth="1"/>
    <col min="514" max="514" width="8.886718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8.88671875" style="28"/>
    <col min="769" max="769" width="23.109375" style="28" customWidth="1"/>
    <col min="770" max="770" width="8.886718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8.88671875" style="28"/>
    <col min="1025" max="1025" width="23.109375" style="28" customWidth="1"/>
    <col min="1026" max="1026" width="8.886718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8.88671875" style="28"/>
    <col min="1281" max="1281" width="23.109375" style="28" customWidth="1"/>
    <col min="1282" max="1282" width="8.886718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8.88671875" style="28"/>
    <col min="1537" max="1537" width="23.109375" style="28" customWidth="1"/>
    <col min="1538" max="1538" width="8.886718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8.88671875" style="28"/>
    <col min="1793" max="1793" width="23.109375" style="28" customWidth="1"/>
    <col min="1794" max="1794" width="8.886718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8.88671875" style="28"/>
    <col min="2049" max="2049" width="23.109375" style="28" customWidth="1"/>
    <col min="2050" max="2050" width="8.886718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8.88671875" style="28"/>
    <col min="2305" max="2305" width="23.109375" style="28" customWidth="1"/>
    <col min="2306" max="2306" width="8.886718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8.88671875" style="28"/>
    <col min="2561" max="2561" width="23.109375" style="28" customWidth="1"/>
    <col min="2562" max="2562" width="8.886718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8.88671875" style="28"/>
    <col min="2817" max="2817" width="23.109375" style="28" customWidth="1"/>
    <col min="2818" max="2818" width="8.886718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8.88671875" style="28"/>
    <col min="3073" max="3073" width="23.109375" style="28" customWidth="1"/>
    <col min="3074" max="3074" width="8.886718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8.88671875" style="28"/>
    <col min="3329" max="3329" width="23.109375" style="28" customWidth="1"/>
    <col min="3330" max="3330" width="8.886718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8.88671875" style="28"/>
    <col min="3585" max="3585" width="23.109375" style="28" customWidth="1"/>
    <col min="3586" max="3586" width="8.886718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8.88671875" style="28"/>
    <col min="3841" max="3841" width="23.109375" style="28" customWidth="1"/>
    <col min="3842" max="3842" width="8.886718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8.88671875" style="28"/>
    <col min="4097" max="4097" width="23.109375" style="28" customWidth="1"/>
    <col min="4098" max="4098" width="8.886718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8.88671875" style="28"/>
    <col min="4353" max="4353" width="23.109375" style="28" customWidth="1"/>
    <col min="4354" max="4354" width="8.886718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8.88671875" style="28"/>
    <col min="4609" max="4609" width="23.109375" style="28" customWidth="1"/>
    <col min="4610" max="4610" width="8.886718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8.88671875" style="28"/>
    <col min="4865" max="4865" width="23.109375" style="28" customWidth="1"/>
    <col min="4866" max="4866" width="8.886718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8.88671875" style="28"/>
    <col min="5121" max="5121" width="23.109375" style="28" customWidth="1"/>
    <col min="5122" max="5122" width="8.886718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8.88671875" style="28"/>
    <col min="5377" max="5377" width="23.109375" style="28" customWidth="1"/>
    <col min="5378" max="5378" width="8.886718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8.88671875" style="28"/>
    <col min="5633" max="5633" width="23.109375" style="28" customWidth="1"/>
    <col min="5634" max="5634" width="8.886718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8.88671875" style="28"/>
    <col min="5889" max="5889" width="23.109375" style="28" customWidth="1"/>
    <col min="5890" max="5890" width="8.886718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8.88671875" style="28"/>
    <col min="6145" max="6145" width="23.109375" style="28" customWidth="1"/>
    <col min="6146" max="6146" width="8.886718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8.88671875" style="28"/>
    <col min="6401" max="6401" width="23.109375" style="28" customWidth="1"/>
    <col min="6402" max="6402" width="8.886718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8.88671875" style="28"/>
    <col min="6657" max="6657" width="23.109375" style="28" customWidth="1"/>
    <col min="6658" max="6658" width="8.886718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8.88671875" style="28"/>
    <col min="6913" max="6913" width="23.109375" style="28" customWidth="1"/>
    <col min="6914" max="6914" width="8.886718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8.88671875" style="28"/>
    <col min="7169" max="7169" width="23.109375" style="28" customWidth="1"/>
    <col min="7170" max="7170" width="8.886718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8.88671875" style="28"/>
    <col min="7425" max="7425" width="23.109375" style="28" customWidth="1"/>
    <col min="7426" max="7426" width="8.886718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8.88671875" style="28"/>
    <col min="7681" max="7681" width="23.109375" style="28" customWidth="1"/>
    <col min="7682" max="7682" width="8.886718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8.88671875" style="28"/>
    <col min="7937" max="7937" width="23.109375" style="28" customWidth="1"/>
    <col min="7938" max="7938" width="8.886718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8.88671875" style="28"/>
    <col min="8193" max="8193" width="23.109375" style="28" customWidth="1"/>
    <col min="8194" max="8194" width="8.886718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8.88671875" style="28"/>
    <col min="8449" max="8449" width="23.109375" style="28" customWidth="1"/>
    <col min="8450" max="8450" width="8.886718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8.88671875" style="28"/>
    <col min="8705" max="8705" width="23.109375" style="28" customWidth="1"/>
    <col min="8706" max="8706" width="8.886718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8.88671875" style="28"/>
    <col min="8961" max="8961" width="23.109375" style="28" customWidth="1"/>
    <col min="8962" max="8962" width="8.886718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8.88671875" style="28"/>
    <col min="9217" max="9217" width="23.109375" style="28" customWidth="1"/>
    <col min="9218" max="9218" width="8.886718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8.88671875" style="28"/>
    <col min="9473" max="9473" width="23.109375" style="28" customWidth="1"/>
    <col min="9474" max="9474" width="8.886718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8.88671875" style="28"/>
    <col min="9729" max="9729" width="23.109375" style="28" customWidth="1"/>
    <col min="9730" max="9730" width="8.886718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8.88671875" style="28"/>
    <col min="9985" max="9985" width="23.109375" style="28" customWidth="1"/>
    <col min="9986" max="9986" width="8.886718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8.88671875" style="28"/>
    <col min="10241" max="10241" width="23.109375" style="28" customWidth="1"/>
    <col min="10242" max="10242" width="8.886718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8.88671875" style="28"/>
    <col min="10497" max="10497" width="23.109375" style="28" customWidth="1"/>
    <col min="10498" max="10498" width="8.886718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8.88671875" style="28"/>
    <col min="10753" max="10753" width="23.109375" style="28" customWidth="1"/>
    <col min="10754" max="10754" width="8.886718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8.88671875" style="28"/>
    <col min="11009" max="11009" width="23.109375" style="28" customWidth="1"/>
    <col min="11010" max="11010" width="8.886718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8.88671875" style="28"/>
    <col min="11265" max="11265" width="23.109375" style="28" customWidth="1"/>
    <col min="11266" max="11266" width="8.886718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8.88671875" style="28"/>
    <col min="11521" max="11521" width="23.109375" style="28" customWidth="1"/>
    <col min="11522" max="11522" width="8.886718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8.88671875" style="28"/>
    <col min="11777" max="11777" width="23.109375" style="28" customWidth="1"/>
    <col min="11778" max="11778" width="8.886718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8.88671875" style="28"/>
    <col min="12033" max="12033" width="23.109375" style="28" customWidth="1"/>
    <col min="12034" max="12034" width="8.886718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8.88671875" style="28"/>
    <col min="12289" max="12289" width="23.109375" style="28" customWidth="1"/>
    <col min="12290" max="12290" width="8.886718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8.88671875" style="28"/>
    <col min="12545" max="12545" width="23.109375" style="28" customWidth="1"/>
    <col min="12546" max="12546" width="8.886718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8.88671875" style="28"/>
    <col min="12801" max="12801" width="23.109375" style="28" customWidth="1"/>
    <col min="12802" max="12802" width="8.886718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8.88671875" style="28"/>
    <col min="13057" max="13057" width="23.109375" style="28" customWidth="1"/>
    <col min="13058" max="13058" width="8.886718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8.88671875" style="28"/>
    <col min="13313" max="13313" width="23.109375" style="28" customWidth="1"/>
    <col min="13314" max="13314" width="8.886718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8.88671875" style="28"/>
    <col min="13569" max="13569" width="23.109375" style="28" customWidth="1"/>
    <col min="13570" max="13570" width="8.886718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8.88671875" style="28"/>
    <col min="13825" max="13825" width="23.109375" style="28" customWidth="1"/>
    <col min="13826" max="13826" width="8.886718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8.88671875" style="28"/>
    <col min="14081" max="14081" width="23.109375" style="28" customWidth="1"/>
    <col min="14082" max="14082" width="8.886718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8.88671875" style="28"/>
    <col min="14337" max="14337" width="23.109375" style="28" customWidth="1"/>
    <col min="14338" max="14338" width="8.886718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8.88671875" style="28"/>
    <col min="14593" max="14593" width="23.109375" style="28" customWidth="1"/>
    <col min="14594" max="14594" width="8.886718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8.88671875" style="28"/>
    <col min="14849" max="14849" width="23.109375" style="28" customWidth="1"/>
    <col min="14850" max="14850" width="8.886718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8.88671875" style="28"/>
    <col min="15105" max="15105" width="23.109375" style="28" customWidth="1"/>
    <col min="15106" max="15106" width="8.886718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8.88671875" style="28"/>
    <col min="15361" max="15361" width="23.109375" style="28" customWidth="1"/>
    <col min="15362" max="15362" width="8.886718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8.88671875" style="28"/>
    <col min="15617" max="15617" width="23.109375" style="28" customWidth="1"/>
    <col min="15618" max="15618" width="8.886718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8.88671875" style="28"/>
    <col min="15873" max="15873" width="23.109375" style="28" customWidth="1"/>
    <col min="15874" max="15874" width="8.886718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8.88671875" style="28"/>
    <col min="16129" max="16129" width="23.109375" style="28" customWidth="1"/>
    <col min="16130" max="16130" width="8.886718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8.886718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49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49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49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49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49"/>
    </row>
    <row r="6" spans="1:8" ht="12.75" customHeight="1">
      <c r="A6" s="14"/>
      <c r="B6" s="14"/>
      <c r="C6" s="14"/>
      <c r="D6" s="14"/>
      <c r="E6" s="55" t="s">
        <v>161</v>
      </c>
      <c r="F6" s="56"/>
      <c r="G6" s="12"/>
      <c r="H6" s="49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49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50" t="s">
        <v>194</v>
      </c>
      <c r="C11" s="57"/>
      <c r="D11" s="57"/>
      <c r="E11" s="57"/>
      <c r="F11" s="18" t="s">
        <v>145</v>
      </c>
      <c r="G11" s="16">
        <v>32275620</v>
      </c>
      <c r="H11" s="1"/>
    </row>
    <row r="12" spans="1:8" ht="34.799999999999997" customHeight="1">
      <c r="A12" s="20" t="s">
        <v>175</v>
      </c>
      <c r="B12" s="58" t="s">
        <v>193</v>
      </c>
      <c r="C12" s="59"/>
      <c r="D12" s="59"/>
      <c r="E12" s="59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50" t="s">
        <v>186</v>
      </c>
      <c r="C13" s="57"/>
      <c r="D13" s="57"/>
      <c r="E13" s="57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50" t="s">
        <v>188</v>
      </c>
      <c r="C14" s="51"/>
      <c r="D14" s="51"/>
      <c r="E14" s="51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58" t="s">
        <v>189</v>
      </c>
      <c r="C15" s="60"/>
      <c r="D15" s="60"/>
      <c r="E15" s="60"/>
      <c r="F15" s="21"/>
      <c r="G15" s="21"/>
      <c r="H15" s="1"/>
    </row>
    <row r="16" spans="1:8" ht="12.75" customHeight="1">
      <c r="A16" s="17" t="s">
        <v>134</v>
      </c>
      <c r="B16" s="50">
        <v>741261</v>
      </c>
      <c r="C16" s="51"/>
      <c r="D16" s="51"/>
      <c r="E16" s="51"/>
      <c r="F16" s="18"/>
      <c r="G16" s="18"/>
      <c r="H16" s="1"/>
    </row>
    <row r="17" spans="1:9" ht="12.75" customHeight="1">
      <c r="A17" s="18" t="s">
        <v>135</v>
      </c>
      <c r="B17" s="50" t="s">
        <v>190</v>
      </c>
      <c r="C17" s="51"/>
      <c r="D17" s="51"/>
      <c r="E17" s="51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52" t="s">
        <v>162</v>
      </c>
      <c r="B19" s="52"/>
      <c r="C19" s="52"/>
      <c r="D19" s="52"/>
      <c r="E19" s="52"/>
      <c r="F19" s="52"/>
      <c r="G19" s="52"/>
      <c r="H19" s="52"/>
    </row>
    <row r="20" spans="1:9" ht="12.75" customHeight="1">
      <c r="A20" s="53" t="s">
        <v>201</v>
      </c>
      <c r="B20" s="52"/>
      <c r="C20" s="52"/>
      <c r="D20" s="52"/>
      <c r="E20" s="52"/>
      <c r="F20" s="52"/>
      <c r="G20" s="52"/>
      <c r="H20" s="52"/>
    </row>
    <row r="21" spans="1:9" ht="12.75" customHeight="1">
      <c r="A21" s="54" t="s">
        <v>149</v>
      </c>
      <c r="B21" s="54"/>
      <c r="C21" s="54"/>
      <c r="D21" s="54"/>
      <c r="E21" s="54"/>
      <c r="F21" s="54"/>
      <c r="G21" s="54"/>
      <c r="H21" s="54"/>
    </row>
    <row r="22" spans="1:9" ht="12.75" customHeight="1">
      <c r="A22" s="48"/>
      <c r="B22" s="48"/>
      <c r="C22" s="48"/>
      <c r="D22" s="48"/>
      <c r="E22" s="48"/>
      <c r="F22" s="48"/>
      <c r="G22" s="48"/>
      <c r="H22" s="48"/>
    </row>
    <row r="23" spans="1:9" ht="12.75" customHeight="1">
      <c r="A23" s="52" t="s">
        <v>147</v>
      </c>
      <c r="B23" s="52"/>
      <c r="C23" s="52"/>
      <c r="D23" s="52"/>
      <c r="E23" s="52"/>
      <c r="F23" s="52"/>
      <c r="G23" s="52"/>
      <c r="H23" s="52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65" t="s">
        <v>164</v>
      </c>
      <c r="B25" s="66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65">
        <v>1</v>
      </c>
      <c r="B26" s="66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67" t="s">
        <v>59</v>
      </c>
      <c r="B27" s="68"/>
      <c r="C27" s="68"/>
      <c r="D27" s="68"/>
      <c r="E27" s="68"/>
      <c r="F27" s="68"/>
      <c r="G27" s="69"/>
      <c r="H27" s="6"/>
    </row>
    <row r="28" spans="1:9" ht="24" customHeight="1">
      <c r="A28" s="70" t="s">
        <v>165</v>
      </c>
      <c r="B28" s="71"/>
      <c r="C28" s="5"/>
      <c r="D28" s="7"/>
      <c r="E28" s="7"/>
      <c r="F28" s="7"/>
      <c r="G28" s="8"/>
      <c r="H28" s="9"/>
      <c r="I28" s="9"/>
    </row>
    <row r="29" spans="1:9" ht="22.5" customHeight="1">
      <c r="A29" s="61" t="s">
        <v>113</v>
      </c>
      <c r="B29" s="62"/>
      <c r="C29" s="29" t="s">
        <v>169</v>
      </c>
      <c r="D29" s="22">
        <v>266.55</v>
      </c>
      <c r="E29" s="22">
        <v>258.89999999999998</v>
      </c>
      <c r="F29" s="22">
        <f>E29-D29</f>
        <v>-7.6500000000000341</v>
      </c>
      <c r="G29" s="30">
        <f>E29/D29</f>
        <v>0.97129994372537976</v>
      </c>
    </row>
    <row r="30" spans="1:9" ht="21" customHeight="1">
      <c r="A30" s="61" t="s">
        <v>166</v>
      </c>
      <c r="B30" s="62"/>
      <c r="C30" s="29" t="s">
        <v>170</v>
      </c>
      <c r="D30" s="22"/>
      <c r="E30" s="22"/>
      <c r="F30" s="22"/>
      <c r="G30" s="30"/>
    </row>
    <row r="31" spans="1:9" ht="12.75" customHeight="1">
      <c r="A31" s="61" t="s">
        <v>167</v>
      </c>
      <c r="B31" s="62"/>
      <c r="C31" s="29" t="s">
        <v>171</v>
      </c>
      <c r="D31" s="22">
        <v>44.42</v>
      </c>
      <c r="E31" s="22">
        <v>43.1</v>
      </c>
      <c r="F31" s="22">
        <f t="shared" ref="F31:F69" si="0">E31-D31</f>
        <v>-1.3200000000000003</v>
      </c>
      <c r="G31" s="30">
        <f t="shared" ref="G31:G69" si="1">E31/D31</f>
        <v>0.97028365601080591</v>
      </c>
    </row>
    <row r="32" spans="1:9" ht="12.75" customHeight="1">
      <c r="A32" s="61" t="s">
        <v>168</v>
      </c>
      <c r="B32" s="62"/>
      <c r="C32" s="29" t="s">
        <v>172</v>
      </c>
      <c r="D32" s="22"/>
      <c r="E32" s="22"/>
      <c r="F32" s="22"/>
      <c r="G32" s="30"/>
    </row>
    <row r="33" spans="1:7" ht="37.5" customHeight="1">
      <c r="A33" s="63" t="s">
        <v>111</v>
      </c>
      <c r="B33" s="64"/>
      <c r="C33" s="31" t="s">
        <v>173</v>
      </c>
      <c r="D33" s="23">
        <f>D29-D31</f>
        <v>222.13</v>
      </c>
      <c r="E33" s="23">
        <f>E29-E31</f>
        <v>215.79999999999998</v>
      </c>
      <c r="F33" s="22">
        <f t="shared" si="0"/>
        <v>-6.3300000000000125</v>
      </c>
      <c r="G33" s="30">
        <f t="shared" si="1"/>
        <v>0.97150317381713402</v>
      </c>
    </row>
    <row r="34" spans="1:7" ht="12.75" customHeight="1">
      <c r="A34" s="61" t="s">
        <v>176</v>
      </c>
      <c r="B34" s="62"/>
      <c r="C34" s="29" t="s">
        <v>26</v>
      </c>
      <c r="D34" s="22">
        <v>3208.55</v>
      </c>
      <c r="E34" s="22">
        <v>2349.6</v>
      </c>
      <c r="F34" s="22">
        <f t="shared" si="0"/>
        <v>-858.95000000000027</v>
      </c>
      <c r="G34" s="30">
        <f t="shared" si="1"/>
        <v>0.73229340356235673</v>
      </c>
    </row>
    <row r="35" spans="1:7" ht="12.75" customHeight="1">
      <c r="A35" s="61" t="s">
        <v>112</v>
      </c>
      <c r="B35" s="62"/>
      <c r="C35" s="29"/>
      <c r="D35" s="22"/>
      <c r="E35" s="22"/>
      <c r="F35" s="22"/>
      <c r="G35" s="30"/>
    </row>
    <row r="36" spans="1:7" ht="21" customHeight="1">
      <c r="A36" s="61" t="s">
        <v>177</v>
      </c>
      <c r="B36" s="62"/>
      <c r="C36" s="29" t="s">
        <v>27</v>
      </c>
      <c r="D36" s="22"/>
      <c r="E36" s="22"/>
      <c r="F36" s="22"/>
      <c r="G36" s="30"/>
    </row>
    <row r="37" spans="1:7" ht="12.75" customHeight="1">
      <c r="A37" s="61" t="s">
        <v>178</v>
      </c>
      <c r="B37" s="62"/>
      <c r="C37" s="29" t="s">
        <v>28</v>
      </c>
      <c r="D37" s="22"/>
      <c r="E37" s="22"/>
      <c r="F37" s="22"/>
      <c r="G37" s="30"/>
    </row>
    <row r="38" spans="1:7" ht="27.75" customHeight="1">
      <c r="A38" s="61" t="s">
        <v>179</v>
      </c>
      <c r="B38" s="62"/>
      <c r="C38" s="29" t="s">
        <v>29</v>
      </c>
      <c r="D38" s="22"/>
      <c r="E38" s="22"/>
      <c r="F38" s="22"/>
      <c r="G38" s="30"/>
    </row>
    <row r="39" spans="1:7" ht="12.75" customHeight="1">
      <c r="A39" s="61" t="s">
        <v>0</v>
      </c>
      <c r="B39" s="62"/>
      <c r="C39" s="29" t="s">
        <v>30</v>
      </c>
      <c r="D39" s="22"/>
      <c r="E39" s="22"/>
      <c r="F39" s="22"/>
      <c r="G39" s="30"/>
    </row>
    <row r="40" spans="1:7" ht="12.75" customHeight="1">
      <c r="A40" s="61" t="s">
        <v>1</v>
      </c>
      <c r="B40" s="62"/>
      <c r="C40" s="29" t="s">
        <v>31</v>
      </c>
      <c r="D40" s="22"/>
      <c r="E40" s="22"/>
      <c r="F40" s="22"/>
      <c r="G40" s="30"/>
    </row>
    <row r="41" spans="1:7" ht="12.75" customHeight="1">
      <c r="A41" s="61" t="s">
        <v>114</v>
      </c>
      <c r="B41" s="62"/>
      <c r="C41" s="29" t="s">
        <v>32</v>
      </c>
      <c r="D41" s="22">
        <v>43.3</v>
      </c>
      <c r="E41" s="22">
        <v>53.1</v>
      </c>
      <c r="F41" s="22">
        <f t="shared" si="0"/>
        <v>9.8000000000000043</v>
      </c>
      <c r="G41" s="30">
        <f t="shared" si="1"/>
        <v>1.2263279445727484</v>
      </c>
    </row>
    <row r="42" spans="1:7" ht="12.75" customHeight="1">
      <c r="A42" s="61" t="s">
        <v>142</v>
      </c>
      <c r="B42" s="62"/>
      <c r="C42" s="29"/>
      <c r="D42" s="22"/>
      <c r="E42" s="22"/>
      <c r="F42" s="22"/>
      <c r="G42" s="30"/>
    </row>
    <row r="43" spans="1:7" ht="16.5" customHeight="1">
      <c r="A43" s="61" t="s">
        <v>180</v>
      </c>
      <c r="B43" s="62"/>
      <c r="C43" s="29" t="s">
        <v>33</v>
      </c>
      <c r="D43" s="22"/>
      <c r="E43" s="22"/>
      <c r="F43" s="22"/>
      <c r="G43" s="30"/>
    </row>
    <row r="44" spans="1:7" ht="18" customHeight="1">
      <c r="A44" s="61" t="s">
        <v>115</v>
      </c>
      <c r="B44" s="62"/>
      <c r="C44" s="29" t="s">
        <v>34</v>
      </c>
      <c r="D44" s="22">
        <v>43.3</v>
      </c>
      <c r="E44" s="22">
        <v>53.1</v>
      </c>
      <c r="F44" s="22">
        <f t="shared" si="0"/>
        <v>9.8000000000000043</v>
      </c>
      <c r="G44" s="30">
        <f t="shared" si="1"/>
        <v>1.2263279445727484</v>
      </c>
    </row>
    <row r="45" spans="1:7" ht="12.75" customHeight="1">
      <c r="A45" s="63" t="s">
        <v>21</v>
      </c>
      <c r="B45" s="64"/>
      <c r="C45" s="31" t="s">
        <v>35</v>
      </c>
      <c r="D45" s="23">
        <f>D33+D34+D41</f>
        <v>3473.9800000000005</v>
      </c>
      <c r="E45" s="23">
        <f>E33+E34+E41</f>
        <v>2618.5</v>
      </c>
      <c r="F45" s="22">
        <f t="shared" si="0"/>
        <v>-855.48000000000047</v>
      </c>
      <c r="G45" s="30">
        <f t="shared" si="1"/>
        <v>0.75374642341061249</v>
      </c>
    </row>
    <row r="46" spans="1:7" ht="25.5" customHeight="1">
      <c r="A46" s="63" t="s">
        <v>116</v>
      </c>
      <c r="B46" s="64"/>
      <c r="C46" s="31"/>
      <c r="D46" s="22"/>
      <c r="E46" s="22"/>
      <c r="F46" s="22"/>
      <c r="G46" s="30"/>
    </row>
    <row r="47" spans="1:7" ht="25.5" customHeight="1">
      <c r="A47" s="61" t="s">
        <v>117</v>
      </c>
      <c r="B47" s="62"/>
      <c r="C47" s="29" t="s">
        <v>36</v>
      </c>
      <c r="D47" s="22">
        <v>188.04</v>
      </c>
      <c r="E47" s="22">
        <v>212.8</v>
      </c>
      <c r="F47" s="22">
        <f t="shared" si="0"/>
        <v>24.760000000000019</v>
      </c>
      <c r="G47" s="30">
        <f t="shared" si="1"/>
        <v>1.1316741118910871</v>
      </c>
    </row>
    <row r="48" spans="1:7" ht="12.75" customHeight="1">
      <c r="A48" s="61" t="s">
        <v>129</v>
      </c>
      <c r="B48" s="62"/>
      <c r="C48" s="29" t="s">
        <v>37</v>
      </c>
      <c r="D48" s="22">
        <v>853.03</v>
      </c>
      <c r="E48" s="22">
        <v>779</v>
      </c>
      <c r="F48" s="22">
        <f t="shared" si="0"/>
        <v>-74.029999999999973</v>
      </c>
      <c r="G48" s="30">
        <f t="shared" si="1"/>
        <v>0.91321524448143676</v>
      </c>
    </row>
    <row r="49" spans="1:7" ht="12.75" customHeight="1">
      <c r="A49" s="61" t="s">
        <v>146</v>
      </c>
      <c r="B49" s="62"/>
      <c r="C49" s="29" t="s">
        <v>38</v>
      </c>
      <c r="D49" s="22"/>
      <c r="E49" s="22"/>
      <c r="F49" s="22"/>
      <c r="G49" s="30"/>
    </row>
    <row r="50" spans="1:7" ht="12.75" customHeight="1">
      <c r="A50" s="61" t="s">
        <v>140</v>
      </c>
      <c r="B50" s="62"/>
      <c r="C50" s="29" t="s">
        <v>39</v>
      </c>
      <c r="D50" s="22">
        <v>2355.52</v>
      </c>
      <c r="E50" s="22">
        <v>1626.5</v>
      </c>
      <c r="F50" s="22">
        <f t="shared" si="0"/>
        <v>-729.02</v>
      </c>
      <c r="G50" s="30">
        <f t="shared" si="1"/>
        <v>0.69050570574650183</v>
      </c>
    </row>
    <row r="51" spans="1:7" ht="12.75" customHeight="1">
      <c r="A51" s="61" t="s">
        <v>118</v>
      </c>
      <c r="B51" s="62"/>
      <c r="C51" s="29" t="s">
        <v>40</v>
      </c>
      <c r="D51" s="22"/>
      <c r="E51" s="22"/>
      <c r="F51" s="22"/>
      <c r="G51" s="30"/>
    </row>
    <row r="52" spans="1:7" ht="12.75" customHeight="1">
      <c r="A52" s="61" t="s">
        <v>119</v>
      </c>
      <c r="B52" s="62"/>
      <c r="C52" s="29" t="s">
        <v>41</v>
      </c>
      <c r="D52" s="22"/>
      <c r="E52" s="22"/>
      <c r="F52" s="22"/>
      <c r="G52" s="30"/>
    </row>
    <row r="53" spans="1:7">
      <c r="A53" s="61" t="s">
        <v>120</v>
      </c>
      <c r="B53" s="62"/>
      <c r="C53" s="29" t="s">
        <v>42</v>
      </c>
      <c r="D53" s="22"/>
      <c r="E53" s="22"/>
      <c r="F53" s="22"/>
      <c r="G53" s="30"/>
    </row>
    <row r="54" spans="1:7">
      <c r="A54" s="63" t="s">
        <v>121</v>
      </c>
      <c r="B54" s="64"/>
      <c r="C54" s="31" t="s">
        <v>43</v>
      </c>
      <c r="D54" s="23">
        <f>SUM(D47:D53)</f>
        <v>3396.59</v>
      </c>
      <c r="E54" s="23">
        <f>SUM(E47:E53)</f>
        <v>2618.3000000000002</v>
      </c>
      <c r="F54" s="22">
        <f t="shared" si="0"/>
        <v>-778.29</v>
      </c>
      <c r="G54" s="30">
        <f t="shared" si="1"/>
        <v>0.77086136389732052</v>
      </c>
    </row>
    <row r="55" spans="1:7" ht="28.5" customHeight="1">
      <c r="A55" s="63" t="s">
        <v>122</v>
      </c>
      <c r="B55" s="64"/>
      <c r="C55" s="31"/>
      <c r="D55" s="22"/>
      <c r="E55" s="22"/>
      <c r="F55" s="22"/>
      <c r="G55" s="30"/>
    </row>
    <row r="56" spans="1:7">
      <c r="A56" s="61" t="s">
        <v>123</v>
      </c>
      <c r="B56" s="62"/>
      <c r="C56" s="29" t="s">
        <v>44</v>
      </c>
      <c r="D56" s="22">
        <f>D33-D47+0</f>
        <v>34.090000000000003</v>
      </c>
      <c r="E56" s="22">
        <f>E33-E47</f>
        <v>2.9999999999999716</v>
      </c>
      <c r="F56" s="22">
        <f t="shared" si="0"/>
        <v>-31.090000000000032</v>
      </c>
      <c r="G56" s="30">
        <f t="shared" si="1"/>
        <v>8.800234672924527E-2</v>
      </c>
    </row>
    <row r="57" spans="1:7">
      <c r="A57" s="61" t="s">
        <v>124</v>
      </c>
      <c r="B57" s="62"/>
      <c r="C57" s="29" t="s">
        <v>45</v>
      </c>
      <c r="D57" s="22">
        <v>34.090000000000003</v>
      </c>
      <c r="E57" s="22">
        <v>3</v>
      </c>
      <c r="F57" s="22">
        <f t="shared" si="0"/>
        <v>-31.090000000000003</v>
      </c>
      <c r="G57" s="30">
        <f t="shared" si="1"/>
        <v>8.8002346729246103E-2</v>
      </c>
    </row>
    <row r="58" spans="1:7">
      <c r="A58" s="61" t="s">
        <v>139</v>
      </c>
      <c r="B58" s="62"/>
      <c r="C58" s="29" t="s">
        <v>46</v>
      </c>
      <c r="D58" s="22"/>
      <c r="E58" s="22"/>
      <c r="F58" s="22"/>
      <c r="G58" s="30"/>
    </row>
    <row r="59" spans="1:7" ht="24" customHeight="1">
      <c r="A59" s="61" t="s">
        <v>125</v>
      </c>
      <c r="B59" s="62"/>
      <c r="C59" s="29" t="s">
        <v>47</v>
      </c>
      <c r="D59" s="22">
        <f>D56+D34-D48-D50</f>
        <v>34.0900000000006</v>
      </c>
      <c r="E59" s="22">
        <f>E56+E34-E48-E50</f>
        <v>-52.900000000000091</v>
      </c>
      <c r="F59" s="22">
        <f t="shared" si="0"/>
        <v>-86.990000000000691</v>
      </c>
      <c r="G59" s="30">
        <f t="shared" si="1"/>
        <v>-1.5517747139923486</v>
      </c>
    </row>
    <row r="60" spans="1:7">
      <c r="A60" s="61" t="s">
        <v>127</v>
      </c>
      <c r="B60" s="62"/>
      <c r="C60" s="29" t="s">
        <v>48</v>
      </c>
      <c r="D60" s="22">
        <v>34.090000000000003</v>
      </c>
      <c r="E60" s="22"/>
      <c r="F60" s="22">
        <f t="shared" si="0"/>
        <v>-34.090000000000003</v>
      </c>
      <c r="G60" s="30">
        <f t="shared" si="1"/>
        <v>0</v>
      </c>
    </row>
    <row r="61" spans="1:7">
      <c r="A61" s="61" t="s">
        <v>128</v>
      </c>
      <c r="B61" s="62"/>
      <c r="C61" s="29" t="s">
        <v>49</v>
      </c>
      <c r="D61" s="22"/>
      <c r="E61" s="22">
        <v>52.9</v>
      </c>
      <c r="F61" s="22">
        <f t="shared" si="0"/>
        <v>52.9</v>
      </c>
      <c r="G61" s="30"/>
    </row>
    <row r="62" spans="1:7" ht="26.25" customHeight="1">
      <c r="A62" s="61" t="s">
        <v>126</v>
      </c>
      <c r="B62" s="62"/>
      <c r="C62" s="29" t="s">
        <v>50</v>
      </c>
      <c r="D62" s="22">
        <f>D59+D39+D40+D41-D51-D52</f>
        <v>77.390000000000597</v>
      </c>
      <c r="E62" s="22">
        <f>E59+E39+E40+E41-E51-E52</f>
        <v>0.19999999999991047</v>
      </c>
      <c r="F62" s="22">
        <f t="shared" si="0"/>
        <v>-77.19000000000068</v>
      </c>
      <c r="G62" s="30">
        <f t="shared" si="1"/>
        <v>2.5843132187609373E-3</v>
      </c>
    </row>
    <row r="63" spans="1:7">
      <c r="A63" s="61" t="s">
        <v>124</v>
      </c>
      <c r="B63" s="62"/>
      <c r="C63" s="29" t="s">
        <v>51</v>
      </c>
      <c r="D63" s="22">
        <v>77.39</v>
      </c>
      <c r="E63" s="22">
        <v>0.2</v>
      </c>
      <c r="F63" s="22">
        <f t="shared" si="0"/>
        <v>-77.19</v>
      </c>
      <c r="G63" s="30">
        <f t="shared" si="1"/>
        <v>2.5843132187621143E-3</v>
      </c>
    </row>
    <row r="64" spans="1:7">
      <c r="A64" s="61" t="s">
        <v>139</v>
      </c>
      <c r="B64" s="62"/>
      <c r="C64" s="29" t="s">
        <v>52</v>
      </c>
      <c r="D64" s="22"/>
      <c r="E64" s="22"/>
      <c r="F64" s="22"/>
      <c r="G64" s="30"/>
    </row>
    <row r="65" spans="1:8" ht="26.25" customHeight="1">
      <c r="A65" s="61" t="s">
        <v>53</v>
      </c>
      <c r="B65" s="62"/>
      <c r="C65" s="29" t="s">
        <v>54</v>
      </c>
      <c r="D65" s="22">
        <v>13.93</v>
      </c>
      <c r="E65" s="22">
        <v>0.1</v>
      </c>
      <c r="F65" s="22">
        <f t="shared" si="0"/>
        <v>-13.83</v>
      </c>
      <c r="G65" s="30">
        <f t="shared" si="1"/>
        <v>7.1787508973438626E-3</v>
      </c>
    </row>
    <row r="66" spans="1:8">
      <c r="A66" s="61" t="s">
        <v>181</v>
      </c>
      <c r="B66" s="62"/>
      <c r="C66" s="29" t="s">
        <v>55</v>
      </c>
      <c r="D66" s="22">
        <f>D63-D65</f>
        <v>63.46</v>
      </c>
      <c r="E66" s="22">
        <f>E63-E65</f>
        <v>0.1</v>
      </c>
      <c r="F66" s="22">
        <f t="shared" si="0"/>
        <v>-63.36</v>
      </c>
      <c r="G66" s="30">
        <f t="shared" si="1"/>
        <v>1.5757957768673181E-3</v>
      </c>
    </row>
    <row r="67" spans="1:8">
      <c r="A67" s="61" t="s">
        <v>127</v>
      </c>
      <c r="B67" s="62"/>
      <c r="C67" s="29" t="s">
        <v>56</v>
      </c>
      <c r="D67" s="22">
        <f>D66</f>
        <v>63.46</v>
      </c>
      <c r="E67" s="22">
        <f>E66</f>
        <v>0.1</v>
      </c>
      <c r="F67" s="22">
        <f t="shared" si="0"/>
        <v>-63.36</v>
      </c>
      <c r="G67" s="30">
        <f t="shared" si="1"/>
        <v>1.5757957768673181E-3</v>
      </c>
    </row>
    <row r="68" spans="1:8">
      <c r="A68" s="61" t="s">
        <v>128</v>
      </c>
      <c r="B68" s="62"/>
      <c r="C68" s="29" t="s">
        <v>57</v>
      </c>
      <c r="D68" s="22"/>
      <c r="E68" s="22"/>
      <c r="F68" s="22"/>
      <c r="G68" s="30"/>
    </row>
    <row r="69" spans="1:8" ht="27" customHeight="1">
      <c r="A69" s="61" t="s">
        <v>2</v>
      </c>
      <c r="B69" s="62"/>
      <c r="C69" s="29" t="s">
        <v>58</v>
      </c>
      <c r="D69" s="22">
        <f>D67*10%</f>
        <v>6.3460000000000001</v>
      </c>
      <c r="E69" s="22">
        <f>E67*10%</f>
        <v>1.0000000000000002E-2</v>
      </c>
      <c r="F69" s="22">
        <f t="shared" si="0"/>
        <v>-6.3360000000000003</v>
      </c>
      <c r="G69" s="30">
        <f t="shared" si="1"/>
        <v>1.5757957768673184E-3</v>
      </c>
    </row>
    <row r="70" spans="1:8" ht="24.75" customHeight="1">
      <c r="A70" s="72" t="s">
        <v>60</v>
      </c>
      <c r="B70" s="73"/>
      <c r="C70" s="73"/>
      <c r="D70" s="73"/>
      <c r="E70" s="73"/>
      <c r="F70" s="73"/>
      <c r="G70" s="74"/>
      <c r="H70" s="6"/>
    </row>
    <row r="71" spans="1:8">
      <c r="A71" s="75" t="s">
        <v>3</v>
      </c>
      <c r="B71" s="76"/>
      <c r="C71" s="29" t="s">
        <v>61</v>
      </c>
      <c r="D71" s="22">
        <v>754.53</v>
      </c>
      <c r="E71" s="43">
        <v>510.94</v>
      </c>
      <c r="F71" s="22">
        <f>E71-D71</f>
        <v>-243.58999999999997</v>
      </c>
      <c r="G71" s="30">
        <f>E71/D71</f>
        <v>0.67716326719944864</v>
      </c>
    </row>
    <row r="72" spans="1:8">
      <c r="A72" s="75" t="s">
        <v>4</v>
      </c>
      <c r="B72" s="76"/>
      <c r="C72" s="29" t="s">
        <v>62</v>
      </c>
      <c r="D72" s="22">
        <v>1917.27</v>
      </c>
      <c r="E72" s="43">
        <v>1792.82</v>
      </c>
      <c r="F72" s="22">
        <f t="shared" ref="F72:F76" si="2">E72-D72</f>
        <v>-124.45000000000005</v>
      </c>
      <c r="G72" s="30">
        <f t="shared" ref="G72:G76" si="3">E72/D72</f>
        <v>0.93508999775722768</v>
      </c>
    </row>
    <row r="73" spans="1:8">
      <c r="A73" s="75" t="s">
        <v>5</v>
      </c>
      <c r="B73" s="76"/>
      <c r="C73" s="29" t="s">
        <v>63</v>
      </c>
      <c r="D73" s="22">
        <v>414.08</v>
      </c>
      <c r="E73" s="43">
        <v>380.29</v>
      </c>
      <c r="F73" s="22">
        <f t="shared" si="2"/>
        <v>-33.789999999999964</v>
      </c>
      <c r="G73" s="30">
        <f t="shared" si="3"/>
        <v>0.91839741112828444</v>
      </c>
    </row>
    <row r="74" spans="1:8">
      <c r="A74" s="75" t="s">
        <v>6</v>
      </c>
      <c r="B74" s="76"/>
      <c r="C74" s="29" t="s">
        <v>64</v>
      </c>
      <c r="D74" s="22">
        <v>61.88</v>
      </c>
      <c r="E74" s="43">
        <v>102.22</v>
      </c>
      <c r="F74" s="22">
        <f t="shared" si="2"/>
        <v>40.339999999999996</v>
      </c>
      <c r="G74" s="30">
        <f t="shared" si="3"/>
        <v>1.6519069166127989</v>
      </c>
    </row>
    <row r="75" spans="1:8">
      <c r="A75" s="75" t="s">
        <v>7</v>
      </c>
      <c r="B75" s="76"/>
      <c r="C75" s="5">
        <v>280</v>
      </c>
      <c r="D75" s="22">
        <v>122.66</v>
      </c>
      <c r="E75" s="43">
        <v>77.98</v>
      </c>
      <c r="F75" s="22">
        <f t="shared" si="2"/>
        <v>-44.679999999999993</v>
      </c>
      <c r="G75" s="30">
        <f t="shared" si="3"/>
        <v>0.63574107288439596</v>
      </c>
    </row>
    <row r="76" spans="1:8">
      <c r="A76" s="75" t="s">
        <v>22</v>
      </c>
      <c r="B76" s="76"/>
      <c r="C76" s="5">
        <v>290</v>
      </c>
      <c r="D76" s="22">
        <f>SUM(D71:D75)</f>
        <v>3270.42</v>
      </c>
      <c r="E76" s="22">
        <f>SUM(E71:E75)</f>
        <v>2864.2499999999995</v>
      </c>
      <c r="F76" s="22">
        <f t="shared" si="2"/>
        <v>-406.17000000000053</v>
      </c>
      <c r="G76" s="30">
        <f t="shared" si="3"/>
        <v>0.8758049424844514</v>
      </c>
    </row>
    <row r="77" spans="1:8" ht="22.5" customHeight="1">
      <c r="A77" s="72" t="s">
        <v>65</v>
      </c>
      <c r="B77" s="77"/>
      <c r="C77" s="77"/>
      <c r="D77" s="77"/>
      <c r="E77" s="77"/>
      <c r="F77" s="78"/>
      <c r="G77" s="25"/>
      <c r="H77" s="6"/>
    </row>
    <row r="78" spans="1:8" ht="39" customHeight="1">
      <c r="A78" s="79" t="s">
        <v>8</v>
      </c>
      <c r="B78" s="80"/>
      <c r="C78" s="31" t="s">
        <v>66</v>
      </c>
      <c r="D78" s="23">
        <f>D79+D80+D82</f>
        <v>64.91</v>
      </c>
      <c r="E78" s="23">
        <f>E79+E80+E82</f>
        <v>29.12</v>
      </c>
      <c r="F78" s="23">
        <f>E78-D78</f>
        <v>-35.789999999999992</v>
      </c>
      <c r="G78" s="32">
        <f>E78/D78</f>
        <v>0.44862116777075955</v>
      </c>
    </row>
    <row r="79" spans="1:8">
      <c r="A79" s="75" t="s">
        <v>9</v>
      </c>
      <c r="B79" s="76"/>
      <c r="C79" s="29" t="s">
        <v>67</v>
      </c>
      <c r="D79" s="22">
        <v>13.93</v>
      </c>
      <c r="E79" s="22">
        <v>0.03</v>
      </c>
      <c r="F79" s="22">
        <f t="shared" ref="F79:F93" si="4">E79-D79</f>
        <v>-13.9</v>
      </c>
      <c r="G79" s="30">
        <f>E79/D79</f>
        <v>2.1536252692031586E-3</v>
      </c>
    </row>
    <row r="80" spans="1:8" ht="27" customHeight="1">
      <c r="A80" s="75" t="s">
        <v>154</v>
      </c>
      <c r="B80" s="76"/>
      <c r="C80" s="29" t="s">
        <v>68</v>
      </c>
      <c r="D80" s="22">
        <v>44.42</v>
      </c>
      <c r="E80" s="22">
        <v>29.09</v>
      </c>
      <c r="F80" s="22">
        <f t="shared" si="4"/>
        <v>-15.330000000000002</v>
      </c>
      <c r="G80" s="30">
        <f t="shared" ref="G80:G93" si="5">E80/D80</f>
        <v>0.65488518685276897</v>
      </c>
    </row>
    <row r="81" spans="1:8" ht="37.5" customHeight="1">
      <c r="A81" s="75" t="s">
        <v>155</v>
      </c>
      <c r="B81" s="76"/>
      <c r="C81" s="29" t="s">
        <v>69</v>
      </c>
      <c r="D81" s="22"/>
      <c r="E81" s="22"/>
      <c r="F81" s="22"/>
      <c r="G81" s="30"/>
    </row>
    <row r="82" spans="1:8" ht="26.25" customHeight="1">
      <c r="A82" s="75" t="s">
        <v>110</v>
      </c>
      <c r="B82" s="76"/>
      <c r="C82" s="29" t="s">
        <v>70</v>
      </c>
      <c r="D82" s="22">
        <f>D83</f>
        <v>6.56</v>
      </c>
      <c r="E82" s="22">
        <f>E83</f>
        <v>0</v>
      </c>
      <c r="F82" s="22">
        <f t="shared" si="4"/>
        <v>-6.56</v>
      </c>
      <c r="G82" s="30">
        <f t="shared" si="5"/>
        <v>0</v>
      </c>
    </row>
    <row r="83" spans="1:8" ht="42.75" customHeight="1">
      <c r="A83" s="75" t="s">
        <v>10</v>
      </c>
      <c r="B83" s="76"/>
      <c r="C83" s="29" t="s">
        <v>11</v>
      </c>
      <c r="D83" s="22">
        <v>6.56</v>
      </c>
      <c r="E83" s="22">
        <v>0</v>
      </c>
      <c r="F83" s="22">
        <f t="shared" si="4"/>
        <v>-6.56</v>
      </c>
      <c r="G83" s="30">
        <f t="shared" si="5"/>
        <v>0</v>
      </c>
    </row>
    <row r="84" spans="1:8">
      <c r="A84" s="75" t="s">
        <v>185</v>
      </c>
      <c r="B84" s="76"/>
      <c r="C84" s="29" t="s">
        <v>13</v>
      </c>
      <c r="D84" s="22"/>
      <c r="E84" s="22"/>
      <c r="F84" s="22"/>
      <c r="G84" s="30"/>
    </row>
    <row r="85" spans="1:8" ht="29.25" customHeight="1">
      <c r="A85" s="79" t="s">
        <v>99</v>
      </c>
      <c r="B85" s="80"/>
      <c r="C85" s="31" t="s">
        <v>71</v>
      </c>
      <c r="D85" s="23"/>
      <c r="E85" s="23"/>
      <c r="F85" s="22"/>
      <c r="G85" s="30"/>
    </row>
    <row r="86" spans="1:8" ht="44.25" customHeight="1">
      <c r="A86" s="75" t="s">
        <v>100</v>
      </c>
      <c r="B86" s="76"/>
      <c r="C86" s="29" t="s">
        <v>72</v>
      </c>
      <c r="D86" s="22"/>
      <c r="E86" s="22"/>
      <c r="F86" s="22"/>
      <c r="G86" s="30"/>
    </row>
    <row r="87" spans="1:8">
      <c r="A87" s="75" t="s">
        <v>101</v>
      </c>
      <c r="B87" s="76"/>
      <c r="C87" s="29" t="s">
        <v>73</v>
      </c>
      <c r="D87" s="22"/>
      <c r="E87" s="22"/>
      <c r="F87" s="22"/>
      <c r="G87" s="30"/>
    </row>
    <row r="88" spans="1:8">
      <c r="A88" s="75" t="s">
        <v>102</v>
      </c>
      <c r="B88" s="76"/>
      <c r="C88" s="29" t="s">
        <v>74</v>
      </c>
      <c r="D88" s="22"/>
      <c r="E88" s="22"/>
      <c r="F88" s="22"/>
      <c r="G88" s="30"/>
    </row>
    <row r="89" spans="1:8" ht="32.25" customHeight="1">
      <c r="A89" s="79" t="s">
        <v>103</v>
      </c>
      <c r="B89" s="80"/>
      <c r="C89" s="31" t="s">
        <v>75</v>
      </c>
      <c r="D89" s="23">
        <f>D90</f>
        <v>414.08</v>
      </c>
      <c r="E89" s="23">
        <f>E90</f>
        <v>353.93</v>
      </c>
      <c r="F89" s="23">
        <f t="shared" si="4"/>
        <v>-60.149999999999977</v>
      </c>
      <c r="G89" s="32">
        <f t="shared" si="5"/>
        <v>0.85473821483771262</v>
      </c>
    </row>
    <row r="90" spans="1:8" ht="55.5" customHeight="1">
      <c r="A90" s="75" t="s">
        <v>108</v>
      </c>
      <c r="B90" s="76"/>
      <c r="C90" s="29" t="s">
        <v>76</v>
      </c>
      <c r="D90" s="22">
        <v>414.08</v>
      </c>
      <c r="E90" s="22">
        <v>353.93</v>
      </c>
      <c r="F90" s="22">
        <f t="shared" si="4"/>
        <v>-60.149999999999977</v>
      </c>
      <c r="G90" s="30">
        <f t="shared" si="5"/>
        <v>0.85473821483771262</v>
      </c>
    </row>
    <row r="91" spans="1:8">
      <c r="A91" s="75" t="s">
        <v>12</v>
      </c>
      <c r="B91" s="76"/>
      <c r="C91" s="29" t="s">
        <v>77</v>
      </c>
      <c r="D91" s="22"/>
      <c r="E91" s="22"/>
      <c r="F91" s="23"/>
      <c r="G91" s="30"/>
    </row>
    <row r="92" spans="1:8">
      <c r="A92" s="75" t="s">
        <v>104</v>
      </c>
      <c r="B92" s="76"/>
      <c r="C92" s="29" t="s">
        <v>78</v>
      </c>
      <c r="D92" s="23">
        <f>D93</f>
        <v>373.87</v>
      </c>
      <c r="E92" s="23">
        <f>E93</f>
        <v>324.98</v>
      </c>
      <c r="F92" s="23">
        <f t="shared" si="4"/>
        <v>-48.889999999999986</v>
      </c>
      <c r="G92" s="32">
        <f t="shared" si="5"/>
        <v>0.86923262096450638</v>
      </c>
    </row>
    <row r="93" spans="1:8">
      <c r="A93" s="75" t="s">
        <v>105</v>
      </c>
      <c r="B93" s="76"/>
      <c r="C93" s="29" t="s">
        <v>79</v>
      </c>
      <c r="D93" s="22">
        <v>373.87</v>
      </c>
      <c r="E93" s="22">
        <v>324.98</v>
      </c>
      <c r="F93" s="22">
        <f t="shared" si="4"/>
        <v>-48.889999999999986</v>
      </c>
      <c r="G93" s="30">
        <f t="shared" si="5"/>
        <v>0.86923262096450638</v>
      </c>
    </row>
    <row r="94" spans="1:8">
      <c r="A94" s="75" t="s">
        <v>141</v>
      </c>
      <c r="B94" s="76"/>
      <c r="C94" s="29" t="s">
        <v>80</v>
      </c>
      <c r="D94" s="22"/>
      <c r="E94" s="22"/>
      <c r="F94" s="22"/>
      <c r="G94" s="30"/>
    </row>
    <row r="95" spans="1:8" ht="22.5" customHeight="1">
      <c r="A95" s="72" t="s">
        <v>81</v>
      </c>
      <c r="B95" s="77"/>
      <c r="C95" s="77"/>
      <c r="D95" s="77"/>
      <c r="E95" s="77"/>
      <c r="F95" s="77"/>
      <c r="G95" s="74"/>
      <c r="H95" s="6"/>
    </row>
    <row r="96" spans="1:8">
      <c r="A96" s="75" t="s">
        <v>106</v>
      </c>
      <c r="B96" s="76"/>
      <c r="C96" s="29" t="s">
        <v>82</v>
      </c>
      <c r="D96" s="24">
        <v>0</v>
      </c>
      <c r="E96" s="22"/>
      <c r="F96" s="22"/>
      <c r="G96" s="30"/>
    </row>
    <row r="97" spans="1:8">
      <c r="A97" s="75" t="s">
        <v>107</v>
      </c>
      <c r="B97" s="76"/>
      <c r="C97" s="29" t="s">
        <v>83</v>
      </c>
      <c r="D97" s="24"/>
      <c r="E97" s="22"/>
      <c r="F97" s="22"/>
      <c r="G97" s="30"/>
    </row>
    <row r="98" spans="1:8" ht="43.5" customHeight="1">
      <c r="A98" s="75" t="s">
        <v>183</v>
      </c>
      <c r="B98" s="76"/>
      <c r="C98" s="29" t="s">
        <v>84</v>
      </c>
      <c r="D98" s="24"/>
      <c r="E98" s="22"/>
      <c r="F98" s="22">
        <f>E98-D98</f>
        <v>0</v>
      </c>
      <c r="G98" s="30"/>
    </row>
    <row r="99" spans="1:8" ht="16.5" customHeight="1">
      <c r="A99" s="75" t="s">
        <v>107</v>
      </c>
      <c r="B99" s="76"/>
      <c r="C99" s="29" t="s">
        <v>85</v>
      </c>
      <c r="D99" s="24"/>
      <c r="E99" s="22"/>
      <c r="F99" s="22">
        <f t="shared" ref="F99:F107" si="6">E99-D99</f>
        <v>0</v>
      </c>
      <c r="G99" s="30"/>
    </row>
    <row r="100" spans="1:8" ht="24.75" customHeight="1">
      <c r="A100" s="75" t="s">
        <v>182</v>
      </c>
      <c r="B100" s="76"/>
      <c r="C100" s="29" t="s">
        <v>86</v>
      </c>
      <c r="D100" s="24"/>
      <c r="E100" s="22"/>
      <c r="F100" s="22"/>
      <c r="G100" s="30"/>
    </row>
    <row r="101" spans="1:8">
      <c r="A101" s="75" t="s">
        <v>107</v>
      </c>
      <c r="B101" s="76"/>
      <c r="C101" s="29" t="s">
        <v>87</v>
      </c>
      <c r="D101" s="24"/>
      <c r="E101" s="22"/>
      <c r="F101" s="22"/>
      <c r="G101" s="30"/>
    </row>
    <row r="102" spans="1:8" ht="26.25" customHeight="1">
      <c r="A102" s="75" t="s">
        <v>184</v>
      </c>
      <c r="B102" s="76"/>
      <c r="C102" s="29" t="s">
        <v>88</v>
      </c>
      <c r="D102" s="24"/>
      <c r="E102" s="22"/>
      <c r="F102" s="22"/>
      <c r="G102" s="30"/>
    </row>
    <row r="103" spans="1:8">
      <c r="A103" s="75" t="s">
        <v>107</v>
      </c>
      <c r="B103" s="76"/>
      <c r="C103" s="29" t="s">
        <v>89</v>
      </c>
      <c r="D103" s="24"/>
      <c r="E103" s="22"/>
      <c r="F103" s="22"/>
      <c r="G103" s="30"/>
    </row>
    <row r="104" spans="1:8" ht="48" customHeight="1">
      <c r="A104" s="75" t="s">
        <v>14</v>
      </c>
      <c r="B104" s="76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75" t="s">
        <v>107</v>
      </c>
      <c r="B105" s="76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75" t="s">
        <v>23</v>
      </c>
      <c r="B106" s="76"/>
      <c r="C106" s="29" t="s">
        <v>92</v>
      </c>
      <c r="D106" s="24">
        <f>D96+D98+D100+D102+D104</f>
        <v>0</v>
      </c>
      <c r="E106" s="24">
        <f>E96+E98+E100+E102+E104</f>
        <v>0</v>
      </c>
      <c r="F106" s="22">
        <f t="shared" si="6"/>
        <v>0</v>
      </c>
      <c r="G106" s="30"/>
    </row>
    <row r="107" spans="1:8" ht="31.5" customHeight="1">
      <c r="A107" s="75" t="s">
        <v>24</v>
      </c>
      <c r="B107" s="76"/>
      <c r="C107" s="29" t="s">
        <v>93</v>
      </c>
      <c r="D107" s="24">
        <f>D97+D99+D101+D103+D105</f>
        <v>0</v>
      </c>
      <c r="E107" s="24">
        <f>E97+E99+E101+E103+E105</f>
        <v>0</v>
      </c>
      <c r="F107" s="22">
        <f t="shared" si="6"/>
        <v>0</v>
      </c>
      <c r="G107" s="30"/>
    </row>
    <row r="108" spans="1:8" ht="22.5" customHeight="1">
      <c r="A108" s="72" t="s">
        <v>94</v>
      </c>
      <c r="B108" s="77"/>
      <c r="C108" s="77"/>
      <c r="D108" s="77"/>
      <c r="E108" s="77"/>
      <c r="F108" s="78"/>
      <c r="G108" s="25"/>
      <c r="H108" s="6"/>
    </row>
    <row r="109" spans="1:8">
      <c r="A109" s="75" t="s">
        <v>15</v>
      </c>
      <c r="B109" s="76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</row>
    <row r="110" spans="1:8">
      <c r="A110" s="75" t="s">
        <v>16</v>
      </c>
      <c r="B110" s="76"/>
      <c r="C110" s="29" t="s">
        <v>96</v>
      </c>
      <c r="D110" s="22">
        <v>5956.26</v>
      </c>
      <c r="E110" s="22">
        <v>3008.1</v>
      </c>
      <c r="F110" s="22">
        <f t="shared" ref="F110:F111" si="7">E110-D110</f>
        <v>-2948.1600000000003</v>
      </c>
      <c r="G110" s="30">
        <f t="shared" ref="G110" si="8">E110/D110</f>
        <v>0.50503168095415574</v>
      </c>
    </row>
    <row r="111" spans="1:8">
      <c r="A111" s="75" t="s">
        <v>17</v>
      </c>
      <c r="B111" s="76"/>
      <c r="C111" s="29" t="s">
        <v>97</v>
      </c>
      <c r="D111" s="22"/>
      <c r="E111" s="22">
        <v>53.2</v>
      </c>
      <c r="F111" s="22">
        <f t="shared" si="7"/>
        <v>53.2</v>
      </c>
      <c r="G111" s="30"/>
    </row>
    <row r="112" spans="1:8" s="26" customFormat="1" ht="24.75" customHeight="1">
      <c r="A112" s="75" t="s">
        <v>18</v>
      </c>
      <c r="B112" s="76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84" t="s">
        <v>202</v>
      </c>
      <c r="B115" s="84"/>
      <c r="C115" s="83" t="s">
        <v>20</v>
      </c>
      <c r="D115" s="83"/>
      <c r="E115" s="81" t="s">
        <v>203</v>
      </c>
      <c r="F115" s="82"/>
    </row>
    <row r="116" spans="1:6" s="26" customFormat="1">
      <c r="A116" s="47" t="s">
        <v>25</v>
      </c>
      <c r="B116" s="47"/>
      <c r="C116" s="83" t="s">
        <v>109</v>
      </c>
      <c r="D116" s="83"/>
      <c r="E116" s="83" t="s">
        <v>199</v>
      </c>
      <c r="F116" s="83"/>
    </row>
  </sheetData>
  <mergeCells count="105">
    <mergeCell ref="E115:F115"/>
    <mergeCell ref="C116:D116"/>
    <mergeCell ref="E116:F116"/>
    <mergeCell ref="A109:B109"/>
    <mergeCell ref="A110:B110"/>
    <mergeCell ref="A111:B111"/>
    <mergeCell ref="A112:B112"/>
    <mergeCell ref="A115:B115"/>
    <mergeCell ref="C115:D115"/>
    <mergeCell ref="A103:B103"/>
    <mergeCell ref="A104:B104"/>
    <mergeCell ref="A105:B105"/>
    <mergeCell ref="A106:B106"/>
    <mergeCell ref="A107:B107"/>
    <mergeCell ref="A108:F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G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0:G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opLeftCell="A97" workbookViewId="0">
      <selection activeCell="J69" sqref="J69"/>
    </sheetView>
  </sheetViews>
  <sheetFormatPr defaultRowHeight="13.2"/>
  <cols>
    <col min="1" max="1" width="23.109375" style="28" customWidth="1"/>
    <col min="2" max="2" width="8.886718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8.88671875" style="28"/>
    <col min="257" max="257" width="23.109375" style="28" customWidth="1"/>
    <col min="258" max="258" width="8.886718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8.88671875" style="28"/>
    <col min="513" max="513" width="23.109375" style="28" customWidth="1"/>
    <col min="514" max="514" width="8.886718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8.88671875" style="28"/>
    <col min="769" max="769" width="23.109375" style="28" customWidth="1"/>
    <col min="770" max="770" width="8.886718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8.88671875" style="28"/>
    <col min="1025" max="1025" width="23.109375" style="28" customWidth="1"/>
    <col min="1026" max="1026" width="8.886718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8.88671875" style="28"/>
    <col min="1281" max="1281" width="23.109375" style="28" customWidth="1"/>
    <col min="1282" max="1282" width="8.886718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8.88671875" style="28"/>
    <col min="1537" max="1537" width="23.109375" style="28" customWidth="1"/>
    <col min="1538" max="1538" width="8.886718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8.88671875" style="28"/>
    <col min="1793" max="1793" width="23.109375" style="28" customWidth="1"/>
    <col min="1794" max="1794" width="8.886718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8.88671875" style="28"/>
    <col min="2049" max="2049" width="23.109375" style="28" customWidth="1"/>
    <col min="2050" max="2050" width="8.886718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8.88671875" style="28"/>
    <col min="2305" max="2305" width="23.109375" style="28" customWidth="1"/>
    <col min="2306" max="2306" width="8.886718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8.88671875" style="28"/>
    <col min="2561" max="2561" width="23.109375" style="28" customWidth="1"/>
    <col min="2562" max="2562" width="8.886718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8.88671875" style="28"/>
    <col min="2817" max="2817" width="23.109375" style="28" customWidth="1"/>
    <col min="2818" max="2818" width="8.886718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8.88671875" style="28"/>
    <col min="3073" max="3073" width="23.109375" style="28" customWidth="1"/>
    <col min="3074" max="3074" width="8.886718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8.88671875" style="28"/>
    <col min="3329" max="3329" width="23.109375" style="28" customWidth="1"/>
    <col min="3330" max="3330" width="8.886718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8.88671875" style="28"/>
    <col min="3585" max="3585" width="23.109375" style="28" customWidth="1"/>
    <col min="3586" max="3586" width="8.886718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8.88671875" style="28"/>
    <col min="3841" max="3841" width="23.109375" style="28" customWidth="1"/>
    <col min="3842" max="3842" width="8.886718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8.88671875" style="28"/>
    <col min="4097" max="4097" width="23.109375" style="28" customWidth="1"/>
    <col min="4098" max="4098" width="8.886718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8.88671875" style="28"/>
    <col min="4353" max="4353" width="23.109375" style="28" customWidth="1"/>
    <col min="4354" max="4354" width="8.886718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8.88671875" style="28"/>
    <col min="4609" max="4609" width="23.109375" style="28" customWidth="1"/>
    <col min="4610" max="4610" width="8.886718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8.88671875" style="28"/>
    <col min="4865" max="4865" width="23.109375" style="28" customWidth="1"/>
    <col min="4866" max="4866" width="8.886718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8.88671875" style="28"/>
    <col min="5121" max="5121" width="23.109375" style="28" customWidth="1"/>
    <col min="5122" max="5122" width="8.886718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8.88671875" style="28"/>
    <col min="5377" max="5377" width="23.109375" style="28" customWidth="1"/>
    <col min="5378" max="5378" width="8.886718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8.88671875" style="28"/>
    <col min="5633" max="5633" width="23.109375" style="28" customWidth="1"/>
    <col min="5634" max="5634" width="8.886718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8.88671875" style="28"/>
    <col min="5889" max="5889" width="23.109375" style="28" customWidth="1"/>
    <col min="5890" max="5890" width="8.886718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8.88671875" style="28"/>
    <col min="6145" max="6145" width="23.109375" style="28" customWidth="1"/>
    <col min="6146" max="6146" width="8.886718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8.88671875" style="28"/>
    <col min="6401" max="6401" width="23.109375" style="28" customWidth="1"/>
    <col min="6402" max="6402" width="8.886718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8.88671875" style="28"/>
    <col min="6657" max="6657" width="23.109375" style="28" customWidth="1"/>
    <col min="6658" max="6658" width="8.886718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8.88671875" style="28"/>
    <col min="6913" max="6913" width="23.109375" style="28" customWidth="1"/>
    <col min="6914" max="6914" width="8.886718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8.88671875" style="28"/>
    <col min="7169" max="7169" width="23.109375" style="28" customWidth="1"/>
    <col min="7170" max="7170" width="8.886718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8.88671875" style="28"/>
    <col min="7425" max="7425" width="23.109375" style="28" customWidth="1"/>
    <col min="7426" max="7426" width="8.886718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8.88671875" style="28"/>
    <col min="7681" max="7681" width="23.109375" style="28" customWidth="1"/>
    <col min="7682" max="7682" width="8.886718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8.88671875" style="28"/>
    <col min="7937" max="7937" width="23.109375" style="28" customWidth="1"/>
    <col min="7938" max="7938" width="8.886718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8.88671875" style="28"/>
    <col min="8193" max="8193" width="23.109375" style="28" customWidth="1"/>
    <col min="8194" max="8194" width="8.886718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8.88671875" style="28"/>
    <col min="8449" max="8449" width="23.109375" style="28" customWidth="1"/>
    <col min="8450" max="8450" width="8.886718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8.88671875" style="28"/>
    <col min="8705" max="8705" width="23.109375" style="28" customWidth="1"/>
    <col min="8706" max="8706" width="8.886718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8.88671875" style="28"/>
    <col min="8961" max="8961" width="23.109375" style="28" customWidth="1"/>
    <col min="8962" max="8962" width="8.886718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8.88671875" style="28"/>
    <col min="9217" max="9217" width="23.109375" style="28" customWidth="1"/>
    <col min="9218" max="9218" width="8.886718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8.88671875" style="28"/>
    <col min="9473" max="9473" width="23.109375" style="28" customWidth="1"/>
    <col min="9474" max="9474" width="8.886718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8.88671875" style="28"/>
    <col min="9729" max="9729" width="23.109375" style="28" customWidth="1"/>
    <col min="9730" max="9730" width="8.886718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8.88671875" style="28"/>
    <col min="9985" max="9985" width="23.109375" style="28" customWidth="1"/>
    <col min="9986" max="9986" width="8.886718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8.88671875" style="28"/>
    <col min="10241" max="10241" width="23.109375" style="28" customWidth="1"/>
    <col min="10242" max="10242" width="8.886718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8.88671875" style="28"/>
    <col min="10497" max="10497" width="23.109375" style="28" customWidth="1"/>
    <col min="10498" max="10498" width="8.886718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8.88671875" style="28"/>
    <col min="10753" max="10753" width="23.109375" style="28" customWidth="1"/>
    <col min="10754" max="10754" width="8.886718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8.88671875" style="28"/>
    <col min="11009" max="11009" width="23.109375" style="28" customWidth="1"/>
    <col min="11010" max="11010" width="8.886718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8.88671875" style="28"/>
    <col min="11265" max="11265" width="23.109375" style="28" customWidth="1"/>
    <col min="11266" max="11266" width="8.886718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8.88671875" style="28"/>
    <col min="11521" max="11521" width="23.109375" style="28" customWidth="1"/>
    <col min="11522" max="11522" width="8.886718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8.88671875" style="28"/>
    <col min="11777" max="11777" width="23.109375" style="28" customWidth="1"/>
    <col min="11778" max="11778" width="8.886718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8.88671875" style="28"/>
    <col min="12033" max="12033" width="23.109375" style="28" customWidth="1"/>
    <col min="12034" max="12034" width="8.886718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8.88671875" style="28"/>
    <col min="12289" max="12289" width="23.109375" style="28" customWidth="1"/>
    <col min="12290" max="12290" width="8.886718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8.88671875" style="28"/>
    <col min="12545" max="12545" width="23.109375" style="28" customWidth="1"/>
    <col min="12546" max="12546" width="8.886718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8.88671875" style="28"/>
    <col min="12801" max="12801" width="23.109375" style="28" customWidth="1"/>
    <col min="12802" max="12802" width="8.886718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8.88671875" style="28"/>
    <col min="13057" max="13057" width="23.109375" style="28" customWidth="1"/>
    <col min="13058" max="13058" width="8.886718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8.88671875" style="28"/>
    <col min="13313" max="13313" width="23.109375" style="28" customWidth="1"/>
    <col min="13314" max="13314" width="8.886718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8.88671875" style="28"/>
    <col min="13569" max="13569" width="23.109375" style="28" customWidth="1"/>
    <col min="13570" max="13570" width="8.886718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8.88671875" style="28"/>
    <col min="13825" max="13825" width="23.109375" style="28" customWidth="1"/>
    <col min="13826" max="13826" width="8.886718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8.88671875" style="28"/>
    <col min="14081" max="14081" width="23.109375" style="28" customWidth="1"/>
    <col min="14082" max="14082" width="8.886718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8.88671875" style="28"/>
    <col min="14337" max="14337" width="23.109375" style="28" customWidth="1"/>
    <col min="14338" max="14338" width="8.886718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8.88671875" style="28"/>
    <col min="14593" max="14593" width="23.109375" style="28" customWidth="1"/>
    <col min="14594" max="14594" width="8.886718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8.88671875" style="28"/>
    <col min="14849" max="14849" width="23.109375" style="28" customWidth="1"/>
    <col min="14850" max="14850" width="8.886718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8.88671875" style="28"/>
    <col min="15105" max="15105" width="23.109375" style="28" customWidth="1"/>
    <col min="15106" max="15106" width="8.886718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8.88671875" style="28"/>
    <col min="15361" max="15361" width="23.109375" style="28" customWidth="1"/>
    <col min="15362" max="15362" width="8.886718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8.88671875" style="28"/>
    <col min="15617" max="15617" width="23.109375" style="28" customWidth="1"/>
    <col min="15618" max="15618" width="8.886718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8.88671875" style="28"/>
    <col min="15873" max="15873" width="23.109375" style="28" customWidth="1"/>
    <col min="15874" max="15874" width="8.886718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8.88671875" style="28"/>
    <col min="16129" max="16129" width="23.109375" style="28" customWidth="1"/>
    <col min="16130" max="16130" width="8.886718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8.886718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42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42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42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42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42"/>
    </row>
    <row r="6" spans="1:8" ht="12.75" customHeight="1">
      <c r="A6" s="14"/>
      <c r="B6" s="14"/>
      <c r="C6" s="14"/>
      <c r="D6" s="14"/>
      <c r="E6" s="55" t="s">
        <v>161</v>
      </c>
      <c r="F6" s="56"/>
      <c r="G6" s="12"/>
      <c r="H6" s="42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42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50" t="s">
        <v>194</v>
      </c>
      <c r="C11" s="57"/>
      <c r="D11" s="57"/>
      <c r="E11" s="57"/>
      <c r="F11" s="18" t="s">
        <v>145</v>
      </c>
      <c r="G11" s="16">
        <v>32275620</v>
      </c>
      <c r="H11" s="1"/>
    </row>
    <row r="12" spans="1:8" ht="34.799999999999997" customHeight="1">
      <c r="A12" s="20" t="s">
        <v>175</v>
      </c>
      <c r="B12" s="58" t="s">
        <v>193</v>
      </c>
      <c r="C12" s="59"/>
      <c r="D12" s="59"/>
      <c r="E12" s="59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50" t="s">
        <v>186</v>
      </c>
      <c r="C13" s="57"/>
      <c r="D13" s="57"/>
      <c r="E13" s="57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50" t="s">
        <v>188</v>
      </c>
      <c r="C14" s="51"/>
      <c r="D14" s="51"/>
      <c r="E14" s="51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58" t="s">
        <v>189</v>
      </c>
      <c r="C15" s="60"/>
      <c r="D15" s="60"/>
      <c r="E15" s="60"/>
      <c r="F15" s="21"/>
      <c r="G15" s="21"/>
      <c r="H15" s="1"/>
    </row>
    <row r="16" spans="1:8" ht="12.75" customHeight="1">
      <c r="A16" s="17" t="s">
        <v>134</v>
      </c>
      <c r="B16" s="50">
        <v>741261</v>
      </c>
      <c r="C16" s="51"/>
      <c r="D16" s="51"/>
      <c r="E16" s="51"/>
      <c r="F16" s="18"/>
      <c r="G16" s="18"/>
      <c r="H16" s="1"/>
    </row>
    <row r="17" spans="1:9" ht="12.75" customHeight="1">
      <c r="A17" s="18" t="s">
        <v>135</v>
      </c>
      <c r="B17" s="50" t="s">
        <v>190</v>
      </c>
      <c r="C17" s="51"/>
      <c r="D17" s="51"/>
      <c r="E17" s="51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52" t="s">
        <v>162</v>
      </c>
      <c r="B19" s="52"/>
      <c r="C19" s="52"/>
      <c r="D19" s="52"/>
      <c r="E19" s="52"/>
      <c r="F19" s="52"/>
      <c r="G19" s="52"/>
      <c r="H19" s="52"/>
    </row>
    <row r="20" spans="1:9" ht="12.75" customHeight="1">
      <c r="A20" s="53" t="s">
        <v>200</v>
      </c>
      <c r="B20" s="52"/>
      <c r="C20" s="52"/>
      <c r="D20" s="52"/>
      <c r="E20" s="52"/>
      <c r="F20" s="52"/>
      <c r="G20" s="52"/>
      <c r="H20" s="52"/>
    </row>
    <row r="21" spans="1:9" ht="12.75" customHeight="1">
      <c r="A21" s="54" t="s">
        <v>149</v>
      </c>
      <c r="B21" s="54"/>
      <c r="C21" s="54"/>
      <c r="D21" s="54"/>
      <c r="E21" s="54"/>
      <c r="F21" s="54"/>
      <c r="G21" s="54"/>
      <c r="H21" s="54"/>
    </row>
    <row r="22" spans="1:9" ht="12.75" customHeight="1">
      <c r="A22" s="41"/>
      <c r="B22" s="41"/>
      <c r="C22" s="41"/>
      <c r="D22" s="41"/>
      <c r="E22" s="41"/>
      <c r="F22" s="41"/>
      <c r="G22" s="41"/>
      <c r="H22" s="41"/>
    </row>
    <row r="23" spans="1:9" ht="12.75" customHeight="1">
      <c r="A23" s="52" t="s">
        <v>147</v>
      </c>
      <c r="B23" s="52"/>
      <c r="C23" s="52"/>
      <c r="D23" s="52"/>
      <c r="E23" s="52"/>
      <c r="F23" s="52"/>
      <c r="G23" s="52"/>
      <c r="H23" s="52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65" t="s">
        <v>164</v>
      </c>
      <c r="B25" s="66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65">
        <v>1</v>
      </c>
      <c r="B26" s="66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67" t="s">
        <v>59</v>
      </c>
      <c r="B27" s="68"/>
      <c r="C27" s="68"/>
      <c r="D27" s="68"/>
      <c r="E27" s="68"/>
      <c r="F27" s="68"/>
      <c r="G27" s="69"/>
      <c r="H27" s="6"/>
    </row>
    <row r="28" spans="1:9" ht="24" customHeight="1">
      <c r="A28" s="70" t="s">
        <v>165</v>
      </c>
      <c r="B28" s="71"/>
      <c r="C28" s="5"/>
      <c r="D28" s="7"/>
      <c r="E28" s="7"/>
      <c r="F28" s="7"/>
      <c r="G28" s="8"/>
      <c r="H28" s="9"/>
      <c r="I28" s="9"/>
    </row>
    <row r="29" spans="1:9" ht="22.5" customHeight="1">
      <c r="A29" s="61" t="s">
        <v>113</v>
      </c>
      <c r="B29" s="62"/>
      <c r="C29" s="29" t="s">
        <v>169</v>
      </c>
      <c r="D29" s="22">
        <v>285.17</v>
      </c>
      <c r="E29" s="22">
        <v>300.3</v>
      </c>
      <c r="F29" s="22">
        <f>E29-D29</f>
        <v>15.129999999999995</v>
      </c>
      <c r="G29" s="30">
        <f>E29/D29</f>
        <v>1.0530560718168109</v>
      </c>
    </row>
    <row r="30" spans="1:9" ht="21" customHeight="1">
      <c r="A30" s="61" t="s">
        <v>166</v>
      </c>
      <c r="B30" s="62"/>
      <c r="C30" s="29" t="s">
        <v>170</v>
      </c>
      <c r="D30" s="22"/>
      <c r="E30" s="22"/>
      <c r="F30" s="22"/>
      <c r="G30" s="30"/>
    </row>
    <row r="31" spans="1:9" ht="12.75" customHeight="1">
      <c r="A31" s="61" t="s">
        <v>167</v>
      </c>
      <c r="B31" s="62"/>
      <c r="C31" s="29" t="s">
        <v>171</v>
      </c>
      <c r="D31" s="22">
        <v>47.53</v>
      </c>
      <c r="E31" s="22">
        <v>50.1</v>
      </c>
      <c r="F31" s="22">
        <f t="shared" ref="F31:F69" si="0">E31-D31</f>
        <v>2.5700000000000003</v>
      </c>
      <c r="G31" s="30">
        <f t="shared" ref="G31:G69" si="1">E31/D31</f>
        <v>1.054071112981275</v>
      </c>
    </row>
    <row r="32" spans="1:9" ht="12.75" customHeight="1">
      <c r="A32" s="61" t="s">
        <v>168</v>
      </c>
      <c r="B32" s="62"/>
      <c r="C32" s="29" t="s">
        <v>172</v>
      </c>
      <c r="D32" s="22"/>
      <c r="E32" s="22"/>
      <c r="F32" s="22"/>
      <c r="G32" s="30"/>
    </row>
    <row r="33" spans="1:7" ht="37.5" customHeight="1">
      <c r="A33" s="63" t="s">
        <v>111</v>
      </c>
      <c r="B33" s="64"/>
      <c r="C33" s="31" t="s">
        <v>173</v>
      </c>
      <c r="D33" s="23">
        <f>D29-D31</f>
        <v>237.64000000000001</v>
      </c>
      <c r="E33" s="23">
        <f>E29-E31</f>
        <v>250.20000000000002</v>
      </c>
      <c r="F33" s="22">
        <f t="shared" si="0"/>
        <v>12.560000000000002</v>
      </c>
      <c r="G33" s="30">
        <f t="shared" si="1"/>
        <v>1.0528530550412389</v>
      </c>
    </row>
    <row r="34" spans="1:7" ht="12.75" customHeight="1">
      <c r="A34" s="61" t="s">
        <v>176</v>
      </c>
      <c r="B34" s="62"/>
      <c r="C34" s="29" t="s">
        <v>26</v>
      </c>
      <c r="D34" s="22">
        <v>3284.53</v>
      </c>
      <c r="E34" s="22">
        <v>2333.6999999999998</v>
      </c>
      <c r="F34" s="22">
        <f t="shared" si="0"/>
        <v>-950.83000000000038</v>
      </c>
      <c r="G34" s="30">
        <f t="shared" si="1"/>
        <v>0.71051261519913034</v>
      </c>
    </row>
    <row r="35" spans="1:7" ht="12.75" customHeight="1">
      <c r="A35" s="61" t="s">
        <v>112</v>
      </c>
      <c r="B35" s="62"/>
      <c r="C35" s="29"/>
      <c r="D35" s="22"/>
      <c r="E35" s="22"/>
      <c r="F35" s="22"/>
      <c r="G35" s="30"/>
    </row>
    <row r="36" spans="1:7" ht="21" customHeight="1">
      <c r="A36" s="61" t="s">
        <v>177</v>
      </c>
      <c r="B36" s="62"/>
      <c r="C36" s="29" t="s">
        <v>27</v>
      </c>
      <c r="D36" s="22"/>
      <c r="E36" s="22"/>
      <c r="F36" s="22"/>
      <c r="G36" s="30"/>
    </row>
    <row r="37" spans="1:7" ht="12.75" customHeight="1">
      <c r="A37" s="61" t="s">
        <v>178</v>
      </c>
      <c r="B37" s="62"/>
      <c r="C37" s="29" t="s">
        <v>28</v>
      </c>
      <c r="D37" s="22"/>
      <c r="E37" s="22"/>
      <c r="F37" s="22"/>
      <c r="G37" s="30"/>
    </row>
    <row r="38" spans="1:7" ht="27.75" customHeight="1">
      <c r="A38" s="61" t="s">
        <v>179</v>
      </c>
      <c r="B38" s="62"/>
      <c r="C38" s="29" t="s">
        <v>29</v>
      </c>
      <c r="D38" s="22"/>
      <c r="E38" s="22"/>
      <c r="F38" s="22"/>
      <c r="G38" s="30"/>
    </row>
    <row r="39" spans="1:7" ht="12.75" customHeight="1">
      <c r="A39" s="61" t="s">
        <v>0</v>
      </c>
      <c r="B39" s="62"/>
      <c r="C39" s="29" t="s">
        <v>30</v>
      </c>
      <c r="D39" s="22"/>
      <c r="E39" s="22"/>
      <c r="F39" s="22"/>
      <c r="G39" s="30"/>
    </row>
    <row r="40" spans="1:7" ht="12.75" customHeight="1">
      <c r="A40" s="61" t="s">
        <v>1</v>
      </c>
      <c r="B40" s="62"/>
      <c r="C40" s="29" t="s">
        <v>31</v>
      </c>
      <c r="D40" s="22"/>
      <c r="E40" s="22"/>
      <c r="F40" s="22"/>
      <c r="G40" s="30"/>
    </row>
    <row r="41" spans="1:7" ht="12.75" customHeight="1">
      <c r="A41" s="61" t="s">
        <v>114</v>
      </c>
      <c r="B41" s="62"/>
      <c r="C41" s="29" t="s">
        <v>32</v>
      </c>
      <c r="D41" s="22">
        <v>43.3</v>
      </c>
      <c r="E41" s="22">
        <v>55.6</v>
      </c>
      <c r="F41" s="22">
        <f t="shared" si="0"/>
        <v>12.300000000000004</v>
      </c>
      <c r="G41" s="30">
        <f t="shared" si="1"/>
        <v>1.2840646651270209</v>
      </c>
    </row>
    <row r="42" spans="1:7" ht="12.75" customHeight="1">
      <c r="A42" s="61" t="s">
        <v>142</v>
      </c>
      <c r="B42" s="62"/>
      <c r="C42" s="29"/>
      <c r="D42" s="22"/>
      <c r="E42" s="22"/>
      <c r="F42" s="22"/>
      <c r="G42" s="30"/>
    </row>
    <row r="43" spans="1:7" ht="16.5" customHeight="1">
      <c r="A43" s="61" t="s">
        <v>180</v>
      </c>
      <c r="B43" s="62"/>
      <c r="C43" s="29" t="s">
        <v>33</v>
      </c>
      <c r="D43" s="22"/>
      <c r="E43" s="22"/>
      <c r="F43" s="22"/>
      <c r="G43" s="30"/>
    </row>
    <row r="44" spans="1:7" ht="18" customHeight="1">
      <c r="A44" s="61" t="s">
        <v>115</v>
      </c>
      <c r="B44" s="62"/>
      <c r="C44" s="29" t="s">
        <v>34</v>
      </c>
      <c r="D44" s="22">
        <v>43.3</v>
      </c>
      <c r="E44" s="22">
        <v>55.6</v>
      </c>
      <c r="F44" s="22">
        <f t="shared" si="0"/>
        <v>12.300000000000004</v>
      </c>
      <c r="G44" s="30">
        <f t="shared" si="1"/>
        <v>1.2840646651270209</v>
      </c>
    </row>
    <row r="45" spans="1:7" ht="12.75" customHeight="1">
      <c r="A45" s="63" t="s">
        <v>21</v>
      </c>
      <c r="B45" s="64"/>
      <c r="C45" s="31" t="s">
        <v>35</v>
      </c>
      <c r="D45" s="23">
        <f>D33+D34+D41</f>
        <v>3565.4700000000003</v>
      </c>
      <c r="E45" s="23">
        <f>E33+E34+E41</f>
        <v>2639.4999999999995</v>
      </c>
      <c r="F45" s="22">
        <f t="shared" si="0"/>
        <v>-925.97000000000071</v>
      </c>
      <c r="G45" s="30">
        <f t="shared" si="1"/>
        <v>0.74029510835878565</v>
      </c>
    </row>
    <row r="46" spans="1:7" ht="25.5" customHeight="1">
      <c r="A46" s="63" t="s">
        <v>116</v>
      </c>
      <c r="B46" s="64"/>
      <c r="C46" s="31"/>
      <c r="D46" s="22"/>
      <c r="E46" s="22"/>
      <c r="F46" s="22"/>
      <c r="G46" s="30"/>
    </row>
    <row r="47" spans="1:7" ht="25.5" customHeight="1">
      <c r="A47" s="61" t="s">
        <v>117</v>
      </c>
      <c r="B47" s="62"/>
      <c r="C47" s="29" t="s">
        <v>36</v>
      </c>
      <c r="D47" s="22">
        <v>200.98</v>
      </c>
      <c r="E47" s="22">
        <v>255.8</v>
      </c>
      <c r="F47" s="22">
        <f t="shared" si="0"/>
        <v>54.820000000000022</v>
      </c>
      <c r="G47" s="30">
        <f t="shared" si="1"/>
        <v>1.272763459050652</v>
      </c>
    </row>
    <row r="48" spans="1:7" ht="12.75" customHeight="1">
      <c r="A48" s="61" t="s">
        <v>129</v>
      </c>
      <c r="B48" s="62"/>
      <c r="C48" s="29" t="s">
        <v>37</v>
      </c>
      <c r="D48" s="22">
        <v>847.39</v>
      </c>
      <c r="E48" s="22">
        <v>721</v>
      </c>
      <c r="F48" s="22">
        <f t="shared" si="0"/>
        <v>-126.38999999999999</v>
      </c>
      <c r="G48" s="30">
        <f t="shared" si="1"/>
        <v>0.85084789766223345</v>
      </c>
    </row>
    <row r="49" spans="1:7" ht="12.75" customHeight="1">
      <c r="A49" s="61" t="s">
        <v>146</v>
      </c>
      <c r="B49" s="62"/>
      <c r="C49" s="29" t="s">
        <v>38</v>
      </c>
      <c r="D49" s="22"/>
      <c r="E49" s="22"/>
      <c r="F49" s="22"/>
      <c r="G49" s="30"/>
    </row>
    <row r="50" spans="1:7" ht="12.75" customHeight="1">
      <c r="A50" s="61" t="s">
        <v>140</v>
      </c>
      <c r="B50" s="62"/>
      <c r="C50" s="29" t="s">
        <v>39</v>
      </c>
      <c r="D50" s="22">
        <v>2437.14</v>
      </c>
      <c r="E50" s="22">
        <v>1660.8</v>
      </c>
      <c r="F50" s="22">
        <f t="shared" si="0"/>
        <v>-776.33999999999992</v>
      </c>
      <c r="G50" s="30">
        <f t="shared" si="1"/>
        <v>0.68145449174031858</v>
      </c>
    </row>
    <row r="51" spans="1:7" ht="12.75" customHeight="1">
      <c r="A51" s="61" t="s">
        <v>118</v>
      </c>
      <c r="B51" s="62"/>
      <c r="C51" s="29" t="s">
        <v>40</v>
      </c>
      <c r="D51" s="22"/>
      <c r="E51" s="22"/>
      <c r="F51" s="22"/>
      <c r="G51" s="30"/>
    </row>
    <row r="52" spans="1:7" ht="12.75" customHeight="1">
      <c r="A52" s="61" t="s">
        <v>119</v>
      </c>
      <c r="B52" s="62"/>
      <c r="C52" s="29" t="s">
        <v>41</v>
      </c>
      <c r="D52" s="22"/>
      <c r="E52" s="22"/>
      <c r="F52" s="22"/>
      <c r="G52" s="30"/>
    </row>
    <row r="53" spans="1:7">
      <c r="A53" s="61" t="s">
        <v>120</v>
      </c>
      <c r="B53" s="62"/>
      <c r="C53" s="29" t="s">
        <v>42</v>
      </c>
      <c r="D53" s="22"/>
      <c r="E53" s="22"/>
      <c r="F53" s="22"/>
      <c r="G53" s="30"/>
    </row>
    <row r="54" spans="1:7">
      <c r="A54" s="63" t="s">
        <v>121</v>
      </c>
      <c r="B54" s="64"/>
      <c r="C54" s="31" t="s">
        <v>43</v>
      </c>
      <c r="D54" s="23">
        <f>SUM(D47:D53)</f>
        <v>3485.5099999999998</v>
      </c>
      <c r="E54" s="23">
        <f>SUM(E47:E53)</f>
        <v>2637.6</v>
      </c>
      <c r="F54" s="22">
        <f t="shared" si="0"/>
        <v>-847.90999999999985</v>
      </c>
      <c r="G54" s="30">
        <f t="shared" si="1"/>
        <v>0.75673287409876888</v>
      </c>
    </row>
    <row r="55" spans="1:7" ht="28.5" customHeight="1">
      <c r="A55" s="63" t="s">
        <v>122</v>
      </c>
      <c r="B55" s="64"/>
      <c r="C55" s="31"/>
      <c r="D55" s="22"/>
      <c r="E55" s="22"/>
      <c r="F55" s="22"/>
      <c r="G55" s="30"/>
    </row>
    <row r="56" spans="1:7">
      <c r="A56" s="61" t="s">
        <v>123</v>
      </c>
      <c r="B56" s="62"/>
      <c r="C56" s="29" t="s">
        <v>44</v>
      </c>
      <c r="D56" s="22">
        <f>D33-D47+0</f>
        <v>36.660000000000025</v>
      </c>
      <c r="E56" s="22">
        <f>E33-E47</f>
        <v>-5.5999999999999943</v>
      </c>
      <c r="F56" s="22">
        <f t="shared" si="0"/>
        <v>-42.260000000000019</v>
      </c>
      <c r="G56" s="30">
        <f t="shared" si="1"/>
        <v>-0.15275504637206738</v>
      </c>
    </row>
    <row r="57" spans="1:7">
      <c r="A57" s="61" t="s">
        <v>124</v>
      </c>
      <c r="B57" s="62"/>
      <c r="C57" s="29" t="s">
        <v>45</v>
      </c>
      <c r="D57" s="22">
        <v>36.659999999999997</v>
      </c>
      <c r="E57" s="22"/>
      <c r="F57" s="22">
        <f t="shared" si="0"/>
        <v>-36.659999999999997</v>
      </c>
      <c r="G57" s="30">
        <f t="shared" si="1"/>
        <v>0</v>
      </c>
    </row>
    <row r="58" spans="1:7">
      <c r="A58" s="61" t="s">
        <v>139</v>
      </c>
      <c r="B58" s="62"/>
      <c r="C58" s="29" t="s">
        <v>46</v>
      </c>
      <c r="D58" s="22"/>
      <c r="E58" s="22">
        <v>5.6</v>
      </c>
      <c r="F58" s="22"/>
      <c r="G58" s="30"/>
    </row>
    <row r="59" spans="1:7" ht="24" customHeight="1">
      <c r="A59" s="61" t="s">
        <v>125</v>
      </c>
      <c r="B59" s="62"/>
      <c r="C59" s="29" t="s">
        <v>47</v>
      </c>
      <c r="D59" s="22">
        <f>D56+D34-D48-D50</f>
        <v>36.660000000000309</v>
      </c>
      <c r="E59" s="22">
        <f>E56+E34-E48-E50</f>
        <v>-53.700000000000045</v>
      </c>
      <c r="F59" s="22">
        <f t="shared" si="0"/>
        <v>-90.360000000000355</v>
      </c>
      <c r="G59" s="30">
        <f t="shared" si="1"/>
        <v>-1.4648117839607091</v>
      </c>
    </row>
    <row r="60" spans="1:7">
      <c r="A60" s="61" t="s">
        <v>127</v>
      </c>
      <c r="B60" s="62"/>
      <c r="C60" s="29" t="s">
        <v>48</v>
      </c>
      <c r="D60" s="22">
        <v>36.659999999999997</v>
      </c>
      <c r="E60" s="22"/>
      <c r="F60" s="22">
        <f t="shared" si="0"/>
        <v>-36.659999999999997</v>
      </c>
      <c r="G60" s="30">
        <f t="shared" si="1"/>
        <v>0</v>
      </c>
    </row>
    <row r="61" spans="1:7">
      <c r="A61" s="61" t="s">
        <v>128</v>
      </c>
      <c r="B61" s="62"/>
      <c r="C61" s="29" t="s">
        <v>49</v>
      </c>
      <c r="D61" s="22"/>
      <c r="E61" s="22">
        <v>53.7</v>
      </c>
      <c r="F61" s="22">
        <f t="shared" si="0"/>
        <v>53.7</v>
      </c>
      <c r="G61" s="30"/>
    </row>
    <row r="62" spans="1:7" ht="26.25" customHeight="1">
      <c r="A62" s="61" t="s">
        <v>126</v>
      </c>
      <c r="B62" s="62"/>
      <c r="C62" s="29" t="s">
        <v>50</v>
      </c>
      <c r="D62" s="22">
        <f>D59+D39+D40+D41-D51-D52</f>
        <v>79.960000000000306</v>
      </c>
      <c r="E62" s="22">
        <f>E59+E39+E40+E41-E51-E52</f>
        <v>1.8999999999999559</v>
      </c>
      <c r="F62" s="22">
        <f t="shared" si="0"/>
        <v>-78.060000000000343</v>
      </c>
      <c r="G62" s="30">
        <f t="shared" si="1"/>
        <v>2.3761880940469594E-2</v>
      </c>
    </row>
    <row r="63" spans="1:7">
      <c r="A63" s="61" t="s">
        <v>124</v>
      </c>
      <c r="B63" s="62"/>
      <c r="C63" s="29" t="s">
        <v>51</v>
      </c>
      <c r="D63" s="22">
        <v>79.959999999999994</v>
      </c>
      <c r="E63" s="22">
        <v>1.9</v>
      </c>
      <c r="F63" s="22">
        <f t="shared" si="0"/>
        <v>-78.059999999999988</v>
      </c>
      <c r="G63" s="30">
        <f t="shared" si="1"/>
        <v>2.3761880940470236E-2</v>
      </c>
    </row>
    <row r="64" spans="1:7">
      <c r="A64" s="61" t="s">
        <v>139</v>
      </c>
      <c r="B64" s="62"/>
      <c r="C64" s="29" t="s">
        <v>52</v>
      </c>
      <c r="D64" s="22"/>
      <c r="E64" s="22"/>
      <c r="F64" s="22"/>
      <c r="G64" s="30"/>
    </row>
    <row r="65" spans="1:8" ht="26.25" customHeight="1">
      <c r="A65" s="61" t="s">
        <v>53</v>
      </c>
      <c r="B65" s="62"/>
      <c r="C65" s="29" t="s">
        <v>54</v>
      </c>
      <c r="D65" s="22">
        <v>14.39</v>
      </c>
      <c r="E65" s="22">
        <v>0.3</v>
      </c>
      <c r="F65" s="22">
        <f t="shared" si="0"/>
        <v>-14.09</v>
      </c>
      <c r="G65" s="30">
        <f t="shared" si="1"/>
        <v>2.0847810979847115E-2</v>
      </c>
    </row>
    <row r="66" spans="1:8">
      <c r="A66" s="61" t="s">
        <v>181</v>
      </c>
      <c r="B66" s="62"/>
      <c r="C66" s="29" t="s">
        <v>55</v>
      </c>
      <c r="D66" s="22">
        <f>D63-D65</f>
        <v>65.569999999999993</v>
      </c>
      <c r="E66" s="22">
        <f>E63-E65</f>
        <v>1.5999999999999999</v>
      </c>
      <c r="F66" s="22">
        <f t="shared" si="0"/>
        <v>-63.969999999999992</v>
      </c>
      <c r="G66" s="30">
        <f t="shared" si="1"/>
        <v>2.4401403080677141E-2</v>
      </c>
    </row>
    <row r="67" spans="1:8">
      <c r="A67" s="61" t="s">
        <v>127</v>
      </c>
      <c r="B67" s="62"/>
      <c r="C67" s="29" t="s">
        <v>56</v>
      </c>
      <c r="D67" s="22">
        <f>D66</f>
        <v>65.569999999999993</v>
      </c>
      <c r="E67" s="22">
        <f>E66</f>
        <v>1.5999999999999999</v>
      </c>
      <c r="F67" s="22">
        <f t="shared" si="0"/>
        <v>-63.969999999999992</v>
      </c>
      <c r="G67" s="30">
        <f t="shared" si="1"/>
        <v>2.4401403080677141E-2</v>
      </c>
    </row>
    <row r="68" spans="1:8">
      <c r="A68" s="61" t="s">
        <v>128</v>
      </c>
      <c r="B68" s="62"/>
      <c r="C68" s="29" t="s">
        <v>57</v>
      </c>
      <c r="D68" s="22"/>
      <c r="E68" s="22"/>
      <c r="F68" s="22"/>
      <c r="G68" s="30"/>
    </row>
    <row r="69" spans="1:8" ht="27" customHeight="1">
      <c r="A69" s="61" t="s">
        <v>2</v>
      </c>
      <c r="B69" s="62"/>
      <c r="C69" s="29" t="s">
        <v>58</v>
      </c>
      <c r="D69" s="22">
        <f>D67*10%</f>
        <v>6.5569999999999995</v>
      </c>
      <c r="E69" s="22">
        <f>E67*10%</f>
        <v>0.16</v>
      </c>
      <c r="F69" s="22">
        <f t="shared" si="0"/>
        <v>-6.3969999999999994</v>
      </c>
      <c r="G69" s="30">
        <f t="shared" si="1"/>
        <v>2.4401403080677141E-2</v>
      </c>
    </row>
    <row r="70" spans="1:8" ht="24.75" customHeight="1">
      <c r="A70" s="72" t="s">
        <v>60</v>
      </c>
      <c r="B70" s="73"/>
      <c r="C70" s="73"/>
      <c r="D70" s="73"/>
      <c r="E70" s="73"/>
      <c r="F70" s="73"/>
      <c r="G70" s="74"/>
      <c r="H70" s="6"/>
    </row>
    <row r="71" spans="1:8">
      <c r="A71" s="75" t="s">
        <v>3</v>
      </c>
      <c r="B71" s="76"/>
      <c r="C71" s="29" t="s">
        <v>61</v>
      </c>
      <c r="D71" s="22">
        <v>754.53</v>
      </c>
      <c r="E71" s="43">
        <v>401.42</v>
      </c>
      <c r="F71" s="22">
        <f>E71-D71</f>
        <v>-353.10999999999996</v>
      </c>
      <c r="G71" s="30">
        <f>E71/D71</f>
        <v>0.53201330629663501</v>
      </c>
    </row>
    <row r="72" spans="1:8">
      <c r="A72" s="75" t="s">
        <v>4</v>
      </c>
      <c r="B72" s="76"/>
      <c r="C72" s="29" t="s">
        <v>62</v>
      </c>
      <c r="D72" s="22">
        <v>1892.03</v>
      </c>
      <c r="E72" s="43">
        <v>1664.5</v>
      </c>
      <c r="F72" s="22">
        <f t="shared" ref="F72:F76" si="2">E72-D72</f>
        <v>-227.52999999999997</v>
      </c>
      <c r="G72" s="30">
        <f t="shared" ref="G72:G76" si="3">E72/D72</f>
        <v>0.87974292162386436</v>
      </c>
    </row>
    <row r="73" spans="1:8">
      <c r="A73" s="75" t="s">
        <v>5</v>
      </c>
      <c r="B73" s="76"/>
      <c r="C73" s="29" t="s">
        <v>63</v>
      </c>
      <c r="D73" s="22">
        <v>408.57</v>
      </c>
      <c r="E73" s="43">
        <v>353.8</v>
      </c>
      <c r="F73" s="22">
        <f t="shared" si="2"/>
        <v>-54.769999999999982</v>
      </c>
      <c r="G73" s="30">
        <f t="shared" si="3"/>
        <v>0.865947083731062</v>
      </c>
    </row>
    <row r="74" spans="1:8">
      <c r="A74" s="75" t="s">
        <v>6</v>
      </c>
      <c r="B74" s="76"/>
      <c r="C74" s="29" t="s">
        <v>64</v>
      </c>
      <c r="D74" s="22">
        <v>121.88</v>
      </c>
      <c r="E74" s="43">
        <v>66.3</v>
      </c>
      <c r="F74" s="22">
        <f t="shared" si="2"/>
        <v>-55.58</v>
      </c>
      <c r="G74" s="30">
        <f t="shared" si="3"/>
        <v>0.54397768296685267</v>
      </c>
    </row>
    <row r="75" spans="1:8">
      <c r="A75" s="75" t="s">
        <v>7</v>
      </c>
      <c r="B75" s="76"/>
      <c r="C75" s="5">
        <v>280</v>
      </c>
      <c r="D75" s="22">
        <v>229.39</v>
      </c>
      <c r="E75" s="43">
        <v>151.58000000000001</v>
      </c>
      <c r="F75" s="22">
        <f t="shared" si="2"/>
        <v>-77.809999999999974</v>
      </c>
      <c r="G75" s="30">
        <f t="shared" si="3"/>
        <v>0.66079602423819706</v>
      </c>
    </row>
    <row r="76" spans="1:8">
      <c r="A76" s="75" t="s">
        <v>22</v>
      </c>
      <c r="B76" s="76"/>
      <c r="C76" s="5">
        <v>290</v>
      </c>
      <c r="D76" s="22">
        <f>SUM(D71:D75)</f>
        <v>3406.4</v>
      </c>
      <c r="E76" s="22">
        <f>SUM(E71:E75)</f>
        <v>2637.6000000000004</v>
      </c>
      <c r="F76" s="22">
        <f t="shared" si="2"/>
        <v>-768.79999999999973</v>
      </c>
      <c r="G76" s="30">
        <f t="shared" si="3"/>
        <v>0.77430718647252239</v>
      </c>
    </row>
    <row r="77" spans="1:8" ht="22.5" customHeight="1">
      <c r="A77" s="72" t="s">
        <v>65</v>
      </c>
      <c r="B77" s="77"/>
      <c r="C77" s="77"/>
      <c r="D77" s="77"/>
      <c r="E77" s="77"/>
      <c r="F77" s="78"/>
      <c r="G77" s="25"/>
      <c r="H77" s="6"/>
    </row>
    <row r="78" spans="1:8" ht="39" customHeight="1">
      <c r="A78" s="79" t="s">
        <v>8</v>
      </c>
      <c r="B78" s="80"/>
      <c r="C78" s="31" t="s">
        <v>66</v>
      </c>
      <c r="D78" s="23">
        <f>D79+D80+D82</f>
        <v>68.483000000000004</v>
      </c>
      <c r="E78" s="23">
        <f>E79+E80+E82</f>
        <v>41.720000000000006</v>
      </c>
      <c r="F78" s="23">
        <f>E78-D78</f>
        <v>-26.762999999999998</v>
      </c>
      <c r="G78" s="32">
        <f>E78/D78</f>
        <v>0.60920228377845598</v>
      </c>
    </row>
    <row r="79" spans="1:8">
      <c r="A79" s="75" t="s">
        <v>9</v>
      </c>
      <c r="B79" s="76"/>
      <c r="C79" s="29" t="s">
        <v>67</v>
      </c>
      <c r="D79" s="22">
        <v>14.39</v>
      </c>
      <c r="E79" s="22">
        <v>0.02</v>
      </c>
      <c r="F79" s="22">
        <f t="shared" ref="F79:F93" si="4">E79-D79</f>
        <v>-14.370000000000001</v>
      </c>
      <c r="G79" s="30">
        <f>E79/D79</f>
        <v>1.389854065323141E-3</v>
      </c>
    </row>
    <row r="80" spans="1:8" ht="27" customHeight="1">
      <c r="A80" s="75" t="s">
        <v>154</v>
      </c>
      <c r="B80" s="76"/>
      <c r="C80" s="29" t="s">
        <v>68</v>
      </c>
      <c r="D80" s="22">
        <v>47.533000000000001</v>
      </c>
      <c r="E80" s="22">
        <v>41.7</v>
      </c>
      <c r="F80" s="22">
        <f t="shared" si="4"/>
        <v>-5.8329999999999984</v>
      </c>
      <c r="G80" s="30">
        <f t="shared" ref="G80:G93" si="5">E80/D80</f>
        <v>0.87728525445479988</v>
      </c>
    </row>
    <row r="81" spans="1:8" ht="37.5" customHeight="1">
      <c r="A81" s="75" t="s">
        <v>155</v>
      </c>
      <c r="B81" s="76"/>
      <c r="C81" s="29" t="s">
        <v>69</v>
      </c>
      <c r="D81" s="22"/>
      <c r="E81" s="22"/>
      <c r="F81" s="22"/>
      <c r="G81" s="30"/>
    </row>
    <row r="82" spans="1:8" ht="26.25" customHeight="1">
      <c r="A82" s="75" t="s">
        <v>110</v>
      </c>
      <c r="B82" s="76"/>
      <c r="C82" s="29" t="s">
        <v>70</v>
      </c>
      <c r="D82" s="22">
        <f>D83</f>
        <v>6.56</v>
      </c>
      <c r="E82" s="22">
        <f>E83</f>
        <v>0</v>
      </c>
      <c r="F82" s="22">
        <f t="shared" si="4"/>
        <v>-6.56</v>
      </c>
      <c r="G82" s="30">
        <f t="shared" si="5"/>
        <v>0</v>
      </c>
    </row>
    <row r="83" spans="1:8" ht="42.75" customHeight="1">
      <c r="A83" s="75" t="s">
        <v>10</v>
      </c>
      <c r="B83" s="76"/>
      <c r="C83" s="29" t="s">
        <v>11</v>
      </c>
      <c r="D83" s="22">
        <v>6.56</v>
      </c>
      <c r="E83" s="22">
        <v>0</v>
      </c>
      <c r="F83" s="22">
        <f t="shared" si="4"/>
        <v>-6.56</v>
      </c>
      <c r="G83" s="30">
        <f t="shared" si="5"/>
        <v>0</v>
      </c>
    </row>
    <row r="84" spans="1:8">
      <c r="A84" s="75" t="s">
        <v>185</v>
      </c>
      <c r="B84" s="76"/>
      <c r="C84" s="29" t="s">
        <v>13</v>
      </c>
      <c r="D84" s="22"/>
      <c r="E84" s="22"/>
      <c r="F84" s="22"/>
      <c r="G84" s="30"/>
    </row>
    <row r="85" spans="1:8" ht="29.25" customHeight="1">
      <c r="A85" s="79" t="s">
        <v>99</v>
      </c>
      <c r="B85" s="80"/>
      <c r="C85" s="31" t="s">
        <v>71</v>
      </c>
      <c r="D85" s="23"/>
      <c r="E85" s="23"/>
      <c r="F85" s="22"/>
      <c r="G85" s="30"/>
    </row>
    <row r="86" spans="1:8" ht="44.25" customHeight="1">
      <c r="A86" s="75" t="s">
        <v>100</v>
      </c>
      <c r="B86" s="76"/>
      <c r="C86" s="29" t="s">
        <v>72</v>
      </c>
      <c r="D86" s="22"/>
      <c r="E86" s="22"/>
      <c r="F86" s="22"/>
      <c r="G86" s="30"/>
    </row>
    <row r="87" spans="1:8">
      <c r="A87" s="75" t="s">
        <v>101</v>
      </c>
      <c r="B87" s="76"/>
      <c r="C87" s="29" t="s">
        <v>73</v>
      </c>
      <c r="D87" s="22"/>
      <c r="E87" s="22"/>
      <c r="F87" s="22"/>
      <c r="G87" s="30"/>
    </row>
    <row r="88" spans="1:8">
      <c r="A88" s="75" t="s">
        <v>102</v>
      </c>
      <c r="B88" s="76"/>
      <c r="C88" s="29" t="s">
        <v>74</v>
      </c>
      <c r="D88" s="22"/>
      <c r="E88" s="22"/>
      <c r="F88" s="22"/>
      <c r="G88" s="30"/>
    </row>
    <row r="89" spans="1:8" ht="32.25" customHeight="1">
      <c r="A89" s="79" t="s">
        <v>103</v>
      </c>
      <c r="B89" s="80"/>
      <c r="C89" s="31" t="s">
        <v>75</v>
      </c>
      <c r="D89" s="23">
        <f>D90</f>
        <v>408.57</v>
      </c>
      <c r="E89" s="23">
        <f>E90</f>
        <v>372.7</v>
      </c>
      <c r="F89" s="23">
        <f t="shared" si="4"/>
        <v>-35.870000000000005</v>
      </c>
      <c r="G89" s="32">
        <f t="shared" si="5"/>
        <v>0.91220598673421938</v>
      </c>
    </row>
    <row r="90" spans="1:8" ht="55.5" customHeight="1">
      <c r="A90" s="75" t="s">
        <v>108</v>
      </c>
      <c r="B90" s="76"/>
      <c r="C90" s="29" t="s">
        <v>76</v>
      </c>
      <c r="D90" s="22">
        <v>408.57</v>
      </c>
      <c r="E90" s="22">
        <v>372.7</v>
      </c>
      <c r="F90" s="22">
        <f t="shared" si="4"/>
        <v>-35.870000000000005</v>
      </c>
      <c r="G90" s="30">
        <f t="shared" si="5"/>
        <v>0.91220598673421938</v>
      </c>
    </row>
    <row r="91" spans="1:8">
      <c r="A91" s="75" t="s">
        <v>12</v>
      </c>
      <c r="B91" s="76"/>
      <c r="C91" s="29" t="s">
        <v>77</v>
      </c>
      <c r="D91" s="22"/>
      <c r="E91" s="22"/>
      <c r="F91" s="23"/>
      <c r="G91" s="30"/>
    </row>
    <row r="92" spans="1:8">
      <c r="A92" s="75" t="s">
        <v>104</v>
      </c>
      <c r="B92" s="76"/>
      <c r="C92" s="29" t="s">
        <v>78</v>
      </c>
      <c r="D92" s="23">
        <f>D93</f>
        <v>368.95</v>
      </c>
      <c r="E92" s="23">
        <f>E93</f>
        <v>342.01</v>
      </c>
      <c r="F92" s="23">
        <f t="shared" si="4"/>
        <v>-26.939999999999998</v>
      </c>
      <c r="G92" s="32">
        <f t="shared" si="5"/>
        <v>0.92698197587749021</v>
      </c>
    </row>
    <row r="93" spans="1:8">
      <c r="A93" s="75" t="s">
        <v>105</v>
      </c>
      <c r="B93" s="76"/>
      <c r="C93" s="29" t="s">
        <v>79</v>
      </c>
      <c r="D93" s="22">
        <v>368.95</v>
      </c>
      <c r="E93" s="22">
        <v>342.01</v>
      </c>
      <c r="F93" s="22">
        <f t="shared" si="4"/>
        <v>-26.939999999999998</v>
      </c>
      <c r="G93" s="30">
        <f t="shared" si="5"/>
        <v>0.92698197587749021</v>
      </c>
    </row>
    <row r="94" spans="1:8">
      <c r="A94" s="75" t="s">
        <v>141</v>
      </c>
      <c r="B94" s="76"/>
      <c r="C94" s="29" t="s">
        <v>80</v>
      </c>
      <c r="D94" s="22"/>
      <c r="E94" s="22"/>
      <c r="F94" s="22"/>
      <c r="G94" s="30"/>
    </row>
    <row r="95" spans="1:8" ht="22.5" customHeight="1">
      <c r="A95" s="72" t="s">
        <v>81</v>
      </c>
      <c r="B95" s="77"/>
      <c r="C95" s="77"/>
      <c r="D95" s="77"/>
      <c r="E95" s="77"/>
      <c r="F95" s="77"/>
      <c r="G95" s="74"/>
      <c r="H95" s="6"/>
    </row>
    <row r="96" spans="1:8">
      <c r="A96" s="75" t="s">
        <v>106</v>
      </c>
      <c r="B96" s="76"/>
      <c r="C96" s="29" t="s">
        <v>82</v>
      </c>
      <c r="D96" s="24">
        <v>0</v>
      </c>
      <c r="E96" s="22"/>
      <c r="F96" s="22"/>
      <c r="G96" s="30"/>
    </row>
    <row r="97" spans="1:8">
      <c r="A97" s="75" t="s">
        <v>107</v>
      </c>
      <c r="B97" s="76"/>
      <c r="C97" s="29" t="s">
        <v>83</v>
      </c>
      <c r="D97" s="24"/>
      <c r="E97" s="22"/>
      <c r="F97" s="22"/>
      <c r="G97" s="30"/>
    </row>
    <row r="98" spans="1:8" ht="43.5" customHeight="1">
      <c r="A98" s="75" t="s">
        <v>183</v>
      </c>
      <c r="B98" s="76"/>
      <c r="C98" s="29" t="s">
        <v>84</v>
      </c>
      <c r="D98" s="24">
        <v>1421.24</v>
      </c>
      <c r="E98" s="22"/>
      <c r="F98" s="22">
        <f>E98-D98</f>
        <v>-1421.24</v>
      </c>
      <c r="G98" s="30">
        <f>E98/D98</f>
        <v>0</v>
      </c>
    </row>
    <row r="99" spans="1:8" ht="16.5" customHeight="1">
      <c r="A99" s="75" t="s">
        <v>107</v>
      </c>
      <c r="B99" s="76"/>
      <c r="C99" s="29" t="s">
        <v>85</v>
      </c>
      <c r="D99" s="24">
        <v>1421.24</v>
      </c>
      <c r="E99" s="22"/>
      <c r="F99" s="22">
        <f t="shared" ref="F99:F107" si="6">E99-D99</f>
        <v>-1421.24</v>
      </c>
      <c r="G99" s="30">
        <f>E99/D99</f>
        <v>0</v>
      </c>
    </row>
    <row r="100" spans="1:8" ht="24.75" customHeight="1">
      <c r="A100" s="75" t="s">
        <v>182</v>
      </c>
      <c r="B100" s="76"/>
      <c r="C100" s="29" t="s">
        <v>86</v>
      </c>
      <c r="D100" s="24"/>
      <c r="E100" s="22"/>
      <c r="F100" s="22"/>
      <c r="G100" s="30"/>
    </row>
    <row r="101" spans="1:8">
      <c r="A101" s="75" t="s">
        <v>107</v>
      </c>
      <c r="B101" s="76"/>
      <c r="C101" s="29" t="s">
        <v>87</v>
      </c>
      <c r="D101" s="24"/>
      <c r="E101" s="22"/>
      <c r="F101" s="22"/>
      <c r="G101" s="30"/>
    </row>
    <row r="102" spans="1:8" ht="26.25" customHeight="1">
      <c r="A102" s="75" t="s">
        <v>184</v>
      </c>
      <c r="B102" s="76"/>
      <c r="C102" s="29" t="s">
        <v>88</v>
      </c>
      <c r="D102" s="24"/>
      <c r="E102" s="22"/>
      <c r="F102" s="22"/>
      <c r="G102" s="30"/>
    </row>
    <row r="103" spans="1:8">
      <c r="A103" s="75" t="s">
        <v>107</v>
      </c>
      <c r="B103" s="76"/>
      <c r="C103" s="29" t="s">
        <v>89</v>
      </c>
      <c r="D103" s="24"/>
      <c r="E103" s="22"/>
      <c r="F103" s="22"/>
      <c r="G103" s="30"/>
    </row>
    <row r="104" spans="1:8" ht="48" customHeight="1">
      <c r="A104" s="75" t="s">
        <v>14</v>
      </c>
      <c r="B104" s="76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75" t="s">
        <v>107</v>
      </c>
      <c r="B105" s="76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75" t="s">
        <v>23</v>
      </c>
      <c r="B106" s="76"/>
      <c r="C106" s="29" t="s">
        <v>92</v>
      </c>
      <c r="D106" s="24">
        <f>D96+D98+D100+D102+D104</f>
        <v>1421.24</v>
      </c>
      <c r="E106" s="24">
        <f>E96+E98+E100+E102+E104</f>
        <v>0</v>
      </c>
      <c r="F106" s="22">
        <f t="shared" si="6"/>
        <v>-1421.24</v>
      </c>
      <c r="G106" s="30">
        <f>E106/D106</f>
        <v>0</v>
      </c>
    </row>
    <row r="107" spans="1:8" ht="31.5" customHeight="1">
      <c r="A107" s="75" t="s">
        <v>24</v>
      </c>
      <c r="B107" s="76"/>
      <c r="C107" s="29" t="s">
        <v>93</v>
      </c>
      <c r="D107" s="24">
        <f>D97+D99+D101+D103+D105</f>
        <v>1421.24</v>
      </c>
      <c r="E107" s="24">
        <f>E97+E99+E101+E103+E105</f>
        <v>0</v>
      </c>
      <c r="F107" s="22">
        <f t="shared" si="6"/>
        <v>-1421.24</v>
      </c>
      <c r="G107" s="30">
        <f>E107/D107</f>
        <v>0</v>
      </c>
    </row>
    <row r="108" spans="1:8" ht="22.5" customHeight="1">
      <c r="A108" s="72" t="s">
        <v>94</v>
      </c>
      <c r="B108" s="77"/>
      <c r="C108" s="77"/>
      <c r="D108" s="77"/>
      <c r="E108" s="77"/>
      <c r="F108" s="78"/>
      <c r="G108" s="25"/>
      <c r="H108" s="6"/>
    </row>
    <row r="109" spans="1:8">
      <c r="A109" s="75" t="s">
        <v>15</v>
      </c>
      <c r="B109" s="76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</row>
    <row r="110" spans="1:8">
      <c r="A110" s="75" t="s">
        <v>16</v>
      </c>
      <c r="B110" s="76"/>
      <c r="C110" s="29" t="s">
        <v>96</v>
      </c>
      <c r="D110" s="22">
        <v>5956.26</v>
      </c>
      <c r="E110" s="22">
        <v>2967.9</v>
      </c>
      <c r="F110" s="22">
        <f t="shared" ref="F110:F111" si="7">E110-D110</f>
        <v>-2988.36</v>
      </c>
      <c r="G110" s="30">
        <f t="shared" ref="G110" si="8">E110/D110</f>
        <v>0.49828247927390679</v>
      </c>
    </row>
    <row r="111" spans="1:8">
      <c r="A111" s="75" t="s">
        <v>17</v>
      </c>
      <c r="B111" s="76"/>
      <c r="C111" s="29" t="s">
        <v>97</v>
      </c>
      <c r="D111" s="22"/>
      <c r="E111" s="22">
        <v>58.2</v>
      </c>
      <c r="F111" s="22">
        <f t="shared" si="7"/>
        <v>58.2</v>
      </c>
      <c r="G111" s="30"/>
    </row>
    <row r="112" spans="1:8" s="26" customFormat="1" ht="24.75" customHeight="1">
      <c r="A112" s="75" t="s">
        <v>18</v>
      </c>
      <c r="B112" s="76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84" t="s">
        <v>197</v>
      </c>
      <c r="B115" s="84"/>
      <c r="C115" s="83" t="s">
        <v>20</v>
      </c>
      <c r="D115" s="83"/>
      <c r="E115" s="81" t="s">
        <v>198</v>
      </c>
      <c r="F115" s="82"/>
    </row>
    <row r="116" spans="1:6" s="26" customFormat="1">
      <c r="A116" s="40" t="s">
        <v>25</v>
      </c>
      <c r="B116" s="40"/>
      <c r="C116" s="83" t="s">
        <v>109</v>
      </c>
      <c r="D116" s="83"/>
      <c r="E116" s="83" t="s">
        <v>199</v>
      </c>
      <c r="F116" s="83"/>
    </row>
  </sheetData>
  <mergeCells count="105">
    <mergeCell ref="E115:F115"/>
    <mergeCell ref="C116:D116"/>
    <mergeCell ref="E116:F116"/>
    <mergeCell ref="A109:B109"/>
    <mergeCell ref="A110:B110"/>
    <mergeCell ref="A111:B111"/>
    <mergeCell ref="A112:B112"/>
    <mergeCell ref="A115:B115"/>
    <mergeCell ref="C115:D115"/>
    <mergeCell ref="A103:B103"/>
    <mergeCell ref="A104:B104"/>
    <mergeCell ref="A105:B105"/>
    <mergeCell ref="A106:B106"/>
    <mergeCell ref="A107:B107"/>
    <mergeCell ref="A108:F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G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0:G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7"/>
  <sheetViews>
    <sheetView topLeftCell="A91" workbookViewId="0">
      <selection activeCell="A20" sqref="A20:H20"/>
    </sheetView>
  </sheetViews>
  <sheetFormatPr defaultRowHeight="13.2"/>
  <cols>
    <col min="1" max="1" width="23.109375" customWidth="1"/>
    <col min="2" max="2" width="8.88671875" customWidth="1"/>
    <col min="3" max="3" width="10.44140625" customWidth="1"/>
    <col min="4" max="4" width="11.88671875" customWidth="1"/>
    <col min="5" max="5" width="14" customWidth="1"/>
    <col min="6" max="6" width="11.88671875" customWidth="1"/>
  </cols>
  <sheetData>
    <row r="1" spans="1:8">
      <c r="A1" s="10"/>
      <c r="B1" s="11"/>
      <c r="C1" s="11"/>
      <c r="D1" s="11"/>
      <c r="E1" s="12" t="s">
        <v>157</v>
      </c>
      <c r="F1" s="12"/>
      <c r="G1" s="12"/>
      <c r="H1" s="45"/>
    </row>
    <row r="2" spans="1:8">
      <c r="A2" s="13"/>
      <c r="B2" s="14"/>
      <c r="C2" s="14"/>
      <c r="D2" s="14"/>
      <c r="E2" s="12" t="s">
        <v>143</v>
      </c>
      <c r="F2" s="12"/>
      <c r="G2" s="12"/>
      <c r="H2" s="45"/>
    </row>
    <row r="3" spans="1:8">
      <c r="A3" s="14"/>
      <c r="B3" s="14"/>
      <c r="C3" s="14"/>
      <c r="D3" s="14"/>
      <c r="E3" s="12" t="s">
        <v>158</v>
      </c>
      <c r="F3" s="12"/>
      <c r="G3" s="12"/>
      <c r="H3" s="45"/>
    </row>
    <row r="4" spans="1:8">
      <c r="A4" s="14"/>
      <c r="B4" s="14"/>
      <c r="C4" s="14"/>
      <c r="D4" s="14"/>
      <c r="E4" s="12" t="s">
        <v>159</v>
      </c>
      <c r="F4" s="12"/>
      <c r="G4" s="12"/>
      <c r="H4" s="45"/>
    </row>
    <row r="5" spans="1:8">
      <c r="A5" s="14"/>
      <c r="B5" s="14"/>
      <c r="C5" s="14"/>
      <c r="D5" s="14"/>
      <c r="E5" s="12" t="s">
        <v>160</v>
      </c>
      <c r="F5" s="12"/>
      <c r="G5" s="12"/>
      <c r="H5" s="45"/>
    </row>
    <row r="6" spans="1:8">
      <c r="A6" s="14"/>
      <c r="B6" s="14"/>
      <c r="C6" s="14"/>
      <c r="D6" s="14"/>
      <c r="E6" s="55" t="s">
        <v>161</v>
      </c>
      <c r="F6" s="56"/>
      <c r="G6" s="12"/>
      <c r="H6" s="45"/>
    </row>
    <row r="7" spans="1:8">
      <c r="A7" s="14"/>
      <c r="B7" s="14"/>
      <c r="C7" s="14"/>
      <c r="D7" s="14"/>
      <c r="E7" s="12"/>
      <c r="F7" s="12"/>
      <c r="G7" s="12"/>
      <c r="H7" s="2"/>
    </row>
    <row r="8" spans="1:8">
      <c r="A8" s="10"/>
      <c r="B8" s="14"/>
      <c r="C8" s="14"/>
      <c r="D8" s="14"/>
      <c r="E8" s="14"/>
      <c r="F8" s="15"/>
      <c r="G8" s="14"/>
      <c r="H8" s="45"/>
    </row>
    <row r="9" spans="1:8">
      <c r="A9" s="10"/>
      <c r="B9" s="14"/>
      <c r="C9" s="14"/>
      <c r="D9" s="14"/>
      <c r="E9" s="12"/>
      <c r="F9" s="12"/>
      <c r="G9" s="16" t="s">
        <v>151</v>
      </c>
      <c r="H9" s="1"/>
    </row>
    <row r="10" spans="1:8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>
      <c r="A11" s="17" t="s">
        <v>136</v>
      </c>
      <c r="B11" s="50" t="s">
        <v>194</v>
      </c>
      <c r="C11" s="57"/>
      <c r="D11" s="57"/>
      <c r="E11" s="57"/>
      <c r="F11" s="18" t="s">
        <v>145</v>
      </c>
      <c r="G11" s="16">
        <v>32275620</v>
      </c>
      <c r="H11" s="1"/>
    </row>
    <row r="12" spans="1:8">
      <c r="A12" s="20" t="s">
        <v>175</v>
      </c>
      <c r="B12" s="58" t="s">
        <v>193</v>
      </c>
      <c r="C12" s="59"/>
      <c r="D12" s="59"/>
      <c r="E12" s="59"/>
      <c r="F12" s="21" t="s">
        <v>132</v>
      </c>
      <c r="G12" s="16">
        <v>1009</v>
      </c>
      <c r="H12" s="1"/>
    </row>
    <row r="13" spans="1:8">
      <c r="A13" s="17" t="s">
        <v>138</v>
      </c>
      <c r="B13" s="50" t="s">
        <v>186</v>
      </c>
      <c r="C13" s="57"/>
      <c r="D13" s="57"/>
      <c r="E13" s="57"/>
      <c r="F13" s="18" t="s">
        <v>131</v>
      </c>
      <c r="G13" s="19">
        <v>9024</v>
      </c>
      <c r="H13" s="1"/>
    </row>
    <row r="14" spans="1:8">
      <c r="A14" s="17" t="s">
        <v>137</v>
      </c>
      <c r="B14" s="50" t="s">
        <v>188</v>
      </c>
      <c r="C14" s="51"/>
      <c r="D14" s="51"/>
      <c r="E14" s="51"/>
      <c r="F14" s="18" t="s">
        <v>156</v>
      </c>
      <c r="G14" s="19" t="s">
        <v>187</v>
      </c>
      <c r="H14" s="1"/>
    </row>
    <row r="15" spans="1:8">
      <c r="A15" s="21" t="s">
        <v>133</v>
      </c>
      <c r="B15" s="58" t="s">
        <v>189</v>
      </c>
      <c r="C15" s="60"/>
      <c r="D15" s="60"/>
      <c r="E15" s="60"/>
      <c r="F15" s="21"/>
      <c r="G15" s="21"/>
      <c r="H15" s="1"/>
    </row>
    <row r="16" spans="1:8">
      <c r="A16" s="17" t="s">
        <v>134</v>
      </c>
      <c r="B16" s="50">
        <v>741261</v>
      </c>
      <c r="C16" s="51"/>
      <c r="D16" s="51"/>
      <c r="E16" s="51"/>
      <c r="F16" s="18"/>
      <c r="G16" s="18"/>
      <c r="H16" s="1"/>
    </row>
    <row r="17" spans="1:8">
      <c r="A17" s="18" t="s">
        <v>135</v>
      </c>
      <c r="B17" s="50" t="s">
        <v>190</v>
      </c>
      <c r="C17" s="51"/>
      <c r="D17" s="51"/>
      <c r="E17" s="51"/>
      <c r="F17" s="18"/>
      <c r="G17" s="18"/>
      <c r="H17" s="1"/>
    </row>
    <row r="18" spans="1:8">
      <c r="A18" s="2"/>
      <c r="B18" s="1"/>
      <c r="C18" s="1"/>
      <c r="D18" s="1"/>
      <c r="E18" s="1"/>
      <c r="F18" s="1"/>
      <c r="G18" s="1"/>
      <c r="H18" s="1"/>
    </row>
    <row r="19" spans="1:8">
      <c r="A19" s="52" t="s">
        <v>162</v>
      </c>
      <c r="B19" s="52"/>
      <c r="C19" s="52"/>
      <c r="D19" s="52"/>
      <c r="E19" s="52"/>
      <c r="F19" s="52"/>
      <c r="G19" s="52"/>
      <c r="H19" s="52"/>
    </row>
    <row r="20" spans="1:8">
      <c r="A20" s="53" t="s">
        <v>196</v>
      </c>
      <c r="B20" s="52"/>
      <c r="C20" s="52"/>
      <c r="D20" s="52"/>
      <c r="E20" s="52"/>
      <c r="F20" s="52"/>
      <c r="G20" s="52"/>
      <c r="H20" s="52"/>
    </row>
    <row r="21" spans="1:8">
      <c r="A21" s="54" t="s">
        <v>149</v>
      </c>
      <c r="B21" s="54"/>
      <c r="C21" s="54"/>
      <c r="D21" s="54"/>
      <c r="E21" s="54"/>
      <c r="F21" s="54"/>
      <c r="G21" s="54"/>
      <c r="H21" s="54"/>
    </row>
    <row r="22" spans="1:8">
      <c r="A22" s="44"/>
      <c r="B22" s="44"/>
      <c r="C22" s="44"/>
      <c r="D22" s="44"/>
      <c r="E22" s="44"/>
      <c r="F22" s="44"/>
      <c r="G22" s="44"/>
      <c r="H22" s="44"/>
    </row>
    <row r="23" spans="1:8">
      <c r="A23" s="52" t="s">
        <v>147</v>
      </c>
      <c r="B23" s="52"/>
      <c r="C23" s="52"/>
      <c r="D23" s="52"/>
      <c r="E23" s="52"/>
      <c r="F23" s="52"/>
      <c r="G23" s="52"/>
      <c r="H23" s="52"/>
    </row>
    <row r="24" spans="1:8">
      <c r="A24" s="1" t="s">
        <v>163</v>
      </c>
      <c r="B24" s="4"/>
      <c r="C24" s="4"/>
      <c r="D24" s="4"/>
      <c r="E24" s="4"/>
      <c r="F24" s="4"/>
      <c r="G24" s="4"/>
      <c r="H24" s="4"/>
    </row>
    <row r="25" spans="1:8" ht="25.2">
      <c r="A25" s="65" t="s">
        <v>164</v>
      </c>
      <c r="B25" s="66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</row>
    <row r="26" spans="1:8">
      <c r="A26" s="65">
        <v>1</v>
      </c>
      <c r="B26" s="66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</row>
    <row r="27" spans="1:8">
      <c r="A27" s="67" t="s">
        <v>59</v>
      </c>
      <c r="B27" s="68"/>
      <c r="C27" s="68"/>
      <c r="D27" s="68"/>
      <c r="E27" s="68"/>
      <c r="F27" s="68"/>
      <c r="G27" s="69"/>
      <c r="H27" s="6"/>
    </row>
    <row r="28" spans="1:8">
      <c r="A28" s="70" t="s">
        <v>165</v>
      </c>
      <c r="B28" s="71"/>
      <c r="C28" s="5"/>
      <c r="D28" s="7"/>
      <c r="E28" s="7"/>
      <c r="F28" s="7"/>
      <c r="G28" s="8"/>
      <c r="H28" s="9"/>
    </row>
    <row r="29" spans="1:8">
      <c r="A29" s="61" t="s">
        <v>113</v>
      </c>
      <c r="B29" s="62"/>
      <c r="C29" s="29" t="s">
        <v>169</v>
      </c>
      <c r="D29" s="22">
        <v>285.17</v>
      </c>
      <c r="E29" s="22">
        <v>274.7</v>
      </c>
      <c r="F29" s="22">
        <f>E29-D29</f>
        <v>-10.470000000000027</v>
      </c>
      <c r="G29" s="30">
        <f>E29/D29</f>
        <v>0.96328505803555764</v>
      </c>
      <c r="H29" s="28"/>
    </row>
    <row r="30" spans="1:8">
      <c r="A30" s="61" t="s">
        <v>166</v>
      </c>
      <c r="B30" s="62"/>
      <c r="C30" s="29" t="s">
        <v>170</v>
      </c>
      <c r="D30" s="22"/>
      <c r="E30" s="22"/>
      <c r="F30" s="22"/>
      <c r="G30" s="30"/>
      <c r="H30" s="28"/>
    </row>
    <row r="31" spans="1:8">
      <c r="A31" s="61" t="s">
        <v>167</v>
      </c>
      <c r="B31" s="62"/>
      <c r="C31" s="29" t="s">
        <v>171</v>
      </c>
      <c r="D31" s="22">
        <v>47.53</v>
      </c>
      <c r="E31" s="22">
        <v>45.8</v>
      </c>
      <c r="F31" s="22">
        <f t="shared" ref="F31:F69" si="0">E31-D31</f>
        <v>-1.730000000000004</v>
      </c>
      <c r="G31" s="30">
        <f t="shared" ref="G31:G69" si="1">E31/D31</f>
        <v>0.96360193561960861</v>
      </c>
      <c r="H31" s="28"/>
    </row>
    <row r="32" spans="1:8">
      <c r="A32" s="61" t="s">
        <v>168</v>
      </c>
      <c r="B32" s="62"/>
      <c r="C32" s="29" t="s">
        <v>172</v>
      </c>
      <c r="D32" s="22"/>
      <c r="E32" s="22"/>
      <c r="F32" s="22"/>
      <c r="G32" s="30"/>
      <c r="H32" s="28"/>
    </row>
    <row r="33" spans="1:8">
      <c r="A33" s="63" t="s">
        <v>111</v>
      </c>
      <c r="B33" s="64"/>
      <c r="C33" s="31" t="s">
        <v>173</v>
      </c>
      <c r="D33" s="23">
        <f>D29-D31</f>
        <v>237.64000000000001</v>
      </c>
      <c r="E33" s="23">
        <f>E29-E31</f>
        <v>228.89999999999998</v>
      </c>
      <c r="F33" s="22">
        <f t="shared" si="0"/>
        <v>-8.7400000000000375</v>
      </c>
      <c r="G33" s="30">
        <f t="shared" si="1"/>
        <v>0.96322167985187668</v>
      </c>
      <c r="H33" s="28"/>
    </row>
    <row r="34" spans="1:8">
      <c r="A34" s="61" t="s">
        <v>176</v>
      </c>
      <c r="B34" s="62"/>
      <c r="C34" s="29" t="s">
        <v>26</v>
      </c>
      <c r="D34" s="22">
        <v>3245.8</v>
      </c>
      <c r="E34" s="22">
        <v>2244.6999999999998</v>
      </c>
      <c r="F34" s="22">
        <f t="shared" si="0"/>
        <v>-1001.1000000000004</v>
      </c>
      <c r="G34" s="30">
        <f t="shared" si="1"/>
        <v>0.69157064514141342</v>
      </c>
      <c r="H34" s="28"/>
    </row>
    <row r="35" spans="1:8">
      <c r="A35" s="61" t="s">
        <v>112</v>
      </c>
      <c r="B35" s="62"/>
      <c r="C35" s="29"/>
      <c r="D35" s="22"/>
      <c r="E35" s="22"/>
      <c r="F35" s="22"/>
      <c r="G35" s="30"/>
      <c r="H35" s="28"/>
    </row>
    <row r="36" spans="1:8">
      <c r="A36" s="61" t="s">
        <v>177</v>
      </c>
      <c r="B36" s="62"/>
      <c r="C36" s="29" t="s">
        <v>27</v>
      </c>
      <c r="D36" s="22"/>
      <c r="E36" s="22"/>
      <c r="F36" s="22"/>
      <c r="G36" s="30"/>
      <c r="H36" s="28"/>
    </row>
    <row r="37" spans="1:8">
      <c r="A37" s="61" t="s">
        <v>178</v>
      </c>
      <c r="B37" s="62"/>
      <c r="C37" s="29" t="s">
        <v>28</v>
      </c>
      <c r="D37" s="22"/>
      <c r="E37" s="22"/>
      <c r="F37" s="22"/>
      <c r="G37" s="30"/>
      <c r="H37" s="28"/>
    </row>
    <row r="38" spans="1:8">
      <c r="A38" s="61" t="s">
        <v>179</v>
      </c>
      <c r="B38" s="62"/>
      <c r="C38" s="29" t="s">
        <v>29</v>
      </c>
      <c r="D38" s="22"/>
      <c r="E38" s="22"/>
      <c r="F38" s="22"/>
      <c r="G38" s="30"/>
      <c r="H38" s="28"/>
    </row>
    <row r="39" spans="1:8">
      <c r="A39" s="61" t="s">
        <v>0</v>
      </c>
      <c r="B39" s="62"/>
      <c r="C39" s="29" t="s">
        <v>30</v>
      </c>
      <c r="D39" s="22"/>
      <c r="E39" s="22"/>
      <c r="F39" s="22"/>
      <c r="G39" s="30"/>
      <c r="H39" s="28"/>
    </row>
    <row r="40" spans="1:8">
      <c r="A40" s="61" t="s">
        <v>1</v>
      </c>
      <c r="B40" s="62"/>
      <c r="C40" s="29" t="s">
        <v>31</v>
      </c>
      <c r="D40" s="22"/>
      <c r="E40" s="22"/>
      <c r="F40" s="22"/>
      <c r="G40" s="30"/>
      <c r="H40" s="28"/>
    </row>
    <row r="41" spans="1:8">
      <c r="A41" s="61" t="s">
        <v>114</v>
      </c>
      <c r="B41" s="62"/>
      <c r="C41" s="29" t="s">
        <v>32</v>
      </c>
      <c r="D41" s="22">
        <v>43.3</v>
      </c>
      <c r="E41" s="22">
        <v>55.6</v>
      </c>
      <c r="F41" s="22">
        <f t="shared" si="0"/>
        <v>12.300000000000004</v>
      </c>
      <c r="G41" s="30">
        <f t="shared" si="1"/>
        <v>1.2840646651270209</v>
      </c>
      <c r="H41" s="28"/>
    </row>
    <row r="42" spans="1:8">
      <c r="A42" s="61" t="s">
        <v>142</v>
      </c>
      <c r="B42" s="62"/>
      <c r="C42" s="29"/>
      <c r="D42" s="22"/>
      <c r="E42" s="22"/>
      <c r="F42" s="22"/>
      <c r="G42" s="30"/>
      <c r="H42" s="28"/>
    </row>
    <row r="43" spans="1:8">
      <c r="A43" s="61" t="s">
        <v>180</v>
      </c>
      <c r="B43" s="62"/>
      <c r="C43" s="29" t="s">
        <v>33</v>
      </c>
      <c r="D43" s="22"/>
      <c r="E43" s="22"/>
      <c r="F43" s="22"/>
      <c r="G43" s="30"/>
      <c r="H43" s="28"/>
    </row>
    <row r="44" spans="1:8">
      <c r="A44" s="61" t="s">
        <v>115</v>
      </c>
      <c r="B44" s="62"/>
      <c r="C44" s="29" t="s">
        <v>34</v>
      </c>
      <c r="D44" s="22">
        <v>43.3</v>
      </c>
      <c r="E44" s="22">
        <v>55.6</v>
      </c>
      <c r="F44" s="22">
        <f t="shared" si="0"/>
        <v>12.300000000000004</v>
      </c>
      <c r="G44" s="30">
        <f t="shared" si="1"/>
        <v>1.2840646651270209</v>
      </c>
      <c r="H44" s="28"/>
    </row>
    <row r="45" spans="1:8">
      <c r="A45" s="63" t="s">
        <v>21</v>
      </c>
      <c r="B45" s="64"/>
      <c r="C45" s="31" t="s">
        <v>35</v>
      </c>
      <c r="D45" s="23">
        <f>D33+D34+D41</f>
        <v>3526.7400000000002</v>
      </c>
      <c r="E45" s="23">
        <f>E33+E34+E41</f>
        <v>2529.1999999999998</v>
      </c>
      <c r="F45" s="22">
        <f t="shared" si="0"/>
        <v>-997.54000000000042</v>
      </c>
      <c r="G45" s="30">
        <f t="shared" si="1"/>
        <v>0.71714954887516502</v>
      </c>
      <c r="H45" s="28"/>
    </row>
    <row r="46" spans="1:8">
      <c r="A46" s="63" t="s">
        <v>116</v>
      </c>
      <c r="B46" s="64"/>
      <c r="C46" s="31"/>
      <c r="D46" s="22"/>
      <c r="E46" s="22"/>
      <c r="F46" s="22"/>
      <c r="G46" s="30"/>
      <c r="H46" s="28"/>
    </row>
    <row r="47" spans="1:8">
      <c r="A47" s="61" t="s">
        <v>117</v>
      </c>
      <c r="B47" s="62"/>
      <c r="C47" s="29" t="s">
        <v>36</v>
      </c>
      <c r="D47" s="22">
        <v>200.98</v>
      </c>
      <c r="E47" s="22">
        <v>228.8</v>
      </c>
      <c r="F47" s="22">
        <f t="shared" si="0"/>
        <v>27.820000000000022</v>
      </c>
      <c r="G47" s="30">
        <f t="shared" si="1"/>
        <v>1.1384217335058215</v>
      </c>
      <c r="H47" s="28"/>
    </row>
    <row r="48" spans="1:8">
      <c r="A48" s="61" t="s">
        <v>129</v>
      </c>
      <c r="B48" s="62"/>
      <c r="C48" s="29" t="s">
        <v>37</v>
      </c>
      <c r="D48" s="22">
        <v>826.74</v>
      </c>
      <c r="E48" s="22">
        <v>761.1</v>
      </c>
      <c r="F48" s="22">
        <f t="shared" si="0"/>
        <v>-65.639999999999986</v>
      </c>
      <c r="G48" s="30">
        <f t="shared" si="1"/>
        <v>0.92060381740329489</v>
      </c>
      <c r="H48" s="28"/>
    </row>
    <row r="49" spans="1:8">
      <c r="A49" s="61" t="s">
        <v>146</v>
      </c>
      <c r="B49" s="62"/>
      <c r="C49" s="29" t="s">
        <v>38</v>
      </c>
      <c r="D49" s="22"/>
      <c r="E49" s="22"/>
      <c r="F49" s="22"/>
      <c r="G49" s="30"/>
      <c r="H49" s="28"/>
    </row>
    <row r="50" spans="1:8">
      <c r="A50" s="61" t="s">
        <v>140</v>
      </c>
      <c r="B50" s="62"/>
      <c r="C50" s="29" t="s">
        <v>39</v>
      </c>
      <c r="D50" s="22">
        <v>2419.06</v>
      </c>
      <c r="E50" s="22">
        <v>1538</v>
      </c>
      <c r="F50" s="22">
        <f t="shared" si="0"/>
        <v>-881.06</v>
      </c>
      <c r="G50" s="30">
        <f t="shared" si="1"/>
        <v>0.63578414756144952</v>
      </c>
      <c r="H50" s="28"/>
    </row>
    <row r="51" spans="1:8">
      <c r="A51" s="61" t="s">
        <v>118</v>
      </c>
      <c r="B51" s="62"/>
      <c r="C51" s="29" t="s">
        <v>40</v>
      </c>
      <c r="D51" s="22"/>
      <c r="E51" s="22"/>
      <c r="F51" s="22"/>
      <c r="G51" s="30"/>
      <c r="H51" s="28"/>
    </row>
    <row r="52" spans="1:8">
      <c r="A52" s="61" t="s">
        <v>119</v>
      </c>
      <c r="B52" s="62"/>
      <c r="C52" s="29" t="s">
        <v>41</v>
      </c>
      <c r="D52" s="22"/>
      <c r="E52" s="22"/>
      <c r="F52" s="22"/>
      <c r="G52" s="30"/>
      <c r="H52" s="28"/>
    </row>
    <row r="53" spans="1:8">
      <c r="A53" s="61" t="s">
        <v>120</v>
      </c>
      <c r="B53" s="62"/>
      <c r="C53" s="29" t="s">
        <v>42</v>
      </c>
      <c r="D53" s="22"/>
      <c r="E53" s="22"/>
      <c r="F53" s="22"/>
      <c r="G53" s="30"/>
      <c r="H53" s="28"/>
    </row>
    <row r="54" spans="1:8">
      <c r="A54" s="63" t="s">
        <v>121</v>
      </c>
      <c r="B54" s="64"/>
      <c r="C54" s="31" t="s">
        <v>43</v>
      </c>
      <c r="D54" s="23">
        <f>SUM(D47:D53)</f>
        <v>3446.7799999999997</v>
      </c>
      <c r="E54" s="23">
        <f>SUM(E47:E53)</f>
        <v>2527.9</v>
      </c>
      <c r="F54" s="22">
        <f t="shared" si="0"/>
        <v>-918.87999999999965</v>
      </c>
      <c r="G54" s="30">
        <f t="shared" si="1"/>
        <v>0.733409152890524</v>
      </c>
      <c r="H54" s="28"/>
    </row>
    <row r="55" spans="1:8">
      <c r="A55" s="63" t="s">
        <v>122</v>
      </c>
      <c r="B55" s="64"/>
      <c r="C55" s="31"/>
      <c r="D55" s="22"/>
      <c r="E55" s="22"/>
      <c r="F55" s="22"/>
      <c r="G55" s="30"/>
      <c r="H55" s="28"/>
    </row>
    <row r="56" spans="1:8">
      <c r="A56" s="61" t="s">
        <v>123</v>
      </c>
      <c r="B56" s="62"/>
      <c r="C56" s="29" t="s">
        <v>44</v>
      </c>
      <c r="D56" s="22">
        <f>D33-D47+0</f>
        <v>36.660000000000025</v>
      </c>
      <c r="E56" s="22">
        <f>E33-E47</f>
        <v>9.9999999999965894E-2</v>
      </c>
      <c r="F56" s="22">
        <f t="shared" si="0"/>
        <v>-36.560000000000059</v>
      </c>
      <c r="G56" s="30">
        <f t="shared" si="1"/>
        <v>2.7277686852145615E-3</v>
      </c>
      <c r="H56" s="28"/>
    </row>
    <row r="57" spans="1:8">
      <c r="A57" s="61" t="s">
        <v>124</v>
      </c>
      <c r="B57" s="62"/>
      <c r="C57" s="29" t="s">
        <v>45</v>
      </c>
      <c r="D57" s="22">
        <v>36.659999999999997</v>
      </c>
      <c r="E57" s="22">
        <v>0.1</v>
      </c>
      <c r="F57" s="22">
        <f t="shared" si="0"/>
        <v>-36.559999999999995</v>
      </c>
      <c r="G57" s="30">
        <f t="shared" si="1"/>
        <v>2.7277686852154939E-3</v>
      </c>
      <c r="H57" s="28"/>
    </row>
    <row r="58" spans="1:8">
      <c r="A58" s="61" t="s">
        <v>139</v>
      </c>
      <c r="B58" s="62"/>
      <c r="C58" s="29" t="s">
        <v>46</v>
      </c>
      <c r="D58" s="22"/>
      <c r="E58" s="22"/>
      <c r="F58" s="22"/>
      <c r="G58" s="30"/>
      <c r="H58" s="28"/>
    </row>
    <row r="59" spans="1:8">
      <c r="A59" s="61" t="s">
        <v>125</v>
      </c>
      <c r="B59" s="62"/>
      <c r="C59" s="29" t="s">
        <v>47</v>
      </c>
      <c r="D59" s="22">
        <f>D56+D34-D48-D50</f>
        <v>36.660000000000309</v>
      </c>
      <c r="E59" s="22">
        <f>E56+E34-E48-E50</f>
        <v>-54.300000000000182</v>
      </c>
      <c r="F59" s="22">
        <f t="shared" si="0"/>
        <v>-90.960000000000491</v>
      </c>
      <c r="G59" s="30">
        <f t="shared" si="1"/>
        <v>-1.4811783960720055</v>
      </c>
      <c r="H59" s="28"/>
    </row>
    <row r="60" spans="1:8">
      <c r="A60" s="61" t="s">
        <v>127</v>
      </c>
      <c r="B60" s="62"/>
      <c r="C60" s="29" t="s">
        <v>48</v>
      </c>
      <c r="D60" s="22">
        <v>36.659999999999997</v>
      </c>
      <c r="E60" s="22"/>
      <c r="F60" s="22">
        <f t="shared" si="0"/>
        <v>-36.659999999999997</v>
      </c>
      <c r="G60" s="30">
        <f t="shared" si="1"/>
        <v>0</v>
      </c>
      <c r="H60" s="28"/>
    </row>
    <row r="61" spans="1:8">
      <c r="A61" s="61" t="s">
        <v>128</v>
      </c>
      <c r="B61" s="62"/>
      <c r="C61" s="29" t="s">
        <v>49</v>
      </c>
      <c r="D61" s="22"/>
      <c r="E61" s="22">
        <v>54.3</v>
      </c>
      <c r="F61" s="22">
        <f t="shared" si="0"/>
        <v>54.3</v>
      </c>
      <c r="G61" s="30"/>
      <c r="H61" s="28"/>
    </row>
    <row r="62" spans="1:8">
      <c r="A62" s="61" t="s">
        <v>126</v>
      </c>
      <c r="B62" s="62"/>
      <c r="C62" s="29" t="s">
        <v>50</v>
      </c>
      <c r="D62" s="22">
        <f>D59+D39+D40+D41-D51-D52</f>
        <v>79.960000000000306</v>
      </c>
      <c r="E62" s="22">
        <f>E59+E39+E40+E41-E51-E52</f>
        <v>1.2999999999998195</v>
      </c>
      <c r="F62" s="22">
        <f t="shared" si="0"/>
        <v>-78.66000000000048</v>
      </c>
      <c r="G62" s="30">
        <f t="shared" si="1"/>
        <v>1.6258129064529947E-2</v>
      </c>
      <c r="H62" s="28"/>
    </row>
    <row r="63" spans="1:8">
      <c r="A63" s="61" t="s">
        <v>124</v>
      </c>
      <c r="B63" s="62"/>
      <c r="C63" s="29" t="s">
        <v>51</v>
      </c>
      <c r="D63" s="22">
        <v>79.959999999999994</v>
      </c>
      <c r="E63" s="22">
        <v>1.3</v>
      </c>
      <c r="F63" s="22">
        <f t="shared" si="0"/>
        <v>-78.66</v>
      </c>
      <c r="G63" s="30">
        <f t="shared" si="1"/>
        <v>1.6258129064532268E-2</v>
      </c>
      <c r="H63" s="28"/>
    </row>
    <row r="64" spans="1:8">
      <c r="A64" s="61" t="s">
        <v>139</v>
      </c>
      <c r="B64" s="62"/>
      <c r="C64" s="29" t="s">
        <v>52</v>
      </c>
      <c r="D64" s="22"/>
      <c r="E64" s="22"/>
      <c r="F64" s="22"/>
      <c r="G64" s="30"/>
      <c r="H64" s="28"/>
    </row>
    <row r="65" spans="1:8">
      <c r="A65" s="61" t="s">
        <v>53</v>
      </c>
      <c r="B65" s="62"/>
      <c r="C65" s="29" t="s">
        <v>54</v>
      </c>
      <c r="D65" s="22">
        <v>14.39</v>
      </c>
      <c r="E65" s="22">
        <v>0.2</v>
      </c>
      <c r="F65" s="22">
        <f t="shared" si="0"/>
        <v>-14.190000000000001</v>
      </c>
      <c r="G65" s="30">
        <f t="shared" si="1"/>
        <v>1.3898540653231411E-2</v>
      </c>
      <c r="H65" s="28"/>
    </row>
    <row r="66" spans="1:8">
      <c r="A66" s="61" t="s">
        <v>181</v>
      </c>
      <c r="B66" s="62"/>
      <c r="C66" s="29" t="s">
        <v>55</v>
      </c>
      <c r="D66" s="22">
        <f>D63-D65</f>
        <v>65.569999999999993</v>
      </c>
      <c r="E66" s="22">
        <f>E63-E65</f>
        <v>1.1000000000000001</v>
      </c>
      <c r="F66" s="22">
        <f t="shared" si="0"/>
        <v>-64.47</v>
      </c>
      <c r="G66" s="30">
        <f t="shared" si="1"/>
        <v>1.6775964617965537E-2</v>
      </c>
      <c r="H66" s="28"/>
    </row>
    <row r="67" spans="1:8">
      <c r="A67" s="61" t="s">
        <v>127</v>
      </c>
      <c r="B67" s="62"/>
      <c r="C67" s="29" t="s">
        <v>56</v>
      </c>
      <c r="D67" s="22">
        <f>D66</f>
        <v>65.569999999999993</v>
      </c>
      <c r="E67" s="22">
        <f>E66</f>
        <v>1.1000000000000001</v>
      </c>
      <c r="F67" s="22">
        <f t="shared" si="0"/>
        <v>-64.47</v>
      </c>
      <c r="G67" s="30">
        <f t="shared" si="1"/>
        <v>1.6775964617965537E-2</v>
      </c>
      <c r="H67" s="28"/>
    </row>
    <row r="68" spans="1:8">
      <c r="A68" s="61" t="s">
        <v>128</v>
      </c>
      <c r="B68" s="62"/>
      <c r="C68" s="29" t="s">
        <v>57</v>
      </c>
      <c r="D68" s="22"/>
      <c r="E68" s="22"/>
      <c r="F68" s="22"/>
      <c r="G68" s="30"/>
      <c r="H68" s="28"/>
    </row>
    <row r="69" spans="1:8">
      <c r="A69" s="61" t="s">
        <v>2</v>
      </c>
      <c r="B69" s="62"/>
      <c r="C69" s="29" t="s">
        <v>58</v>
      </c>
      <c r="D69" s="22">
        <f>D67*10%</f>
        <v>6.5569999999999995</v>
      </c>
      <c r="E69" s="22">
        <f>E67*10%</f>
        <v>0.11000000000000001</v>
      </c>
      <c r="F69" s="22">
        <f t="shared" si="0"/>
        <v>-6.4469999999999992</v>
      </c>
      <c r="G69" s="30">
        <f t="shared" si="1"/>
        <v>1.6775964617965537E-2</v>
      </c>
      <c r="H69" s="28"/>
    </row>
    <row r="70" spans="1:8">
      <c r="A70" s="72" t="s">
        <v>60</v>
      </c>
      <c r="B70" s="73"/>
      <c r="C70" s="73"/>
      <c r="D70" s="73"/>
      <c r="E70" s="73"/>
      <c r="F70" s="73"/>
      <c r="G70" s="74"/>
      <c r="H70" s="6"/>
    </row>
    <row r="71" spans="1:8">
      <c r="A71" s="75" t="s">
        <v>3</v>
      </c>
      <c r="B71" s="76"/>
      <c r="C71" s="29" t="s">
        <v>61</v>
      </c>
      <c r="D71" s="22">
        <v>822.33</v>
      </c>
      <c r="E71" s="43">
        <v>333.95</v>
      </c>
      <c r="F71" s="22">
        <f>E71-D71</f>
        <v>-488.38000000000005</v>
      </c>
      <c r="G71" s="30">
        <f>E71/D71</f>
        <v>0.40610217309352692</v>
      </c>
      <c r="H71" s="28"/>
    </row>
    <row r="72" spans="1:8">
      <c r="A72" s="75" t="s">
        <v>4</v>
      </c>
      <c r="B72" s="76"/>
      <c r="C72" s="29" t="s">
        <v>62</v>
      </c>
      <c r="D72" s="22">
        <v>1807.54</v>
      </c>
      <c r="E72" s="22">
        <v>1644.22</v>
      </c>
      <c r="F72" s="22">
        <f t="shared" ref="F72:F76" si="2">E72-D72</f>
        <v>-163.31999999999994</v>
      </c>
      <c r="G72" s="30">
        <f t="shared" ref="G72:G76" si="3">E72/D72</f>
        <v>0.90964515308098304</v>
      </c>
      <c r="H72" s="28"/>
    </row>
    <row r="73" spans="1:8">
      <c r="A73" s="75" t="s">
        <v>5</v>
      </c>
      <c r="B73" s="76"/>
      <c r="C73" s="29" t="s">
        <v>63</v>
      </c>
      <c r="D73" s="22">
        <v>390.33</v>
      </c>
      <c r="E73" s="22">
        <v>349.66</v>
      </c>
      <c r="F73" s="22">
        <f t="shared" si="2"/>
        <v>-40.669999999999959</v>
      </c>
      <c r="G73" s="30">
        <f t="shared" si="3"/>
        <v>0.89580611277636879</v>
      </c>
      <c r="H73" s="28"/>
    </row>
    <row r="74" spans="1:8">
      <c r="A74" s="75" t="s">
        <v>6</v>
      </c>
      <c r="B74" s="76"/>
      <c r="C74" s="29" t="s">
        <v>64</v>
      </c>
      <c r="D74" s="22">
        <v>121.88</v>
      </c>
      <c r="E74" s="22">
        <v>67.2</v>
      </c>
      <c r="F74" s="22">
        <f t="shared" si="2"/>
        <v>-54.679999999999993</v>
      </c>
      <c r="G74" s="30">
        <f t="shared" si="3"/>
        <v>0.55136199540531672</v>
      </c>
      <c r="H74" s="28"/>
    </row>
    <row r="75" spans="1:8">
      <c r="A75" s="75" t="s">
        <v>7</v>
      </c>
      <c r="B75" s="76"/>
      <c r="C75" s="5">
        <v>280</v>
      </c>
      <c r="D75" s="22">
        <v>225.61</v>
      </c>
      <c r="E75" s="22">
        <v>132.87</v>
      </c>
      <c r="F75" s="22">
        <f t="shared" si="2"/>
        <v>-92.740000000000009</v>
      </c>
      <c r="G75" s="30">
        <f t="shared" si="3"/>
        <v>0.58893666060901551</v>
      </c>
      <c r="H75" s="28"/>
    </row>
    <row r="76" spans="1:8">
      <c r="A76" s="75" t="s">
        <v>22</v>
      </c>
      <c r="B76" s="76"/>
      <c r="C76" s="5">
        <v>290</v>
      </c>
      <c r="D76" s="22">
        <f>SUM(D71:D75)</f>
        <v>3367.69</v>
      </c>
      <c r="E76" s="22">
        <f>SUM(E71:E75)</f>
        <v>2527.8999999999996</v>
      </c>
      <c r="F76" s="22">
        <f t="shared" si="2"/>
        <v>-839.79000000000042</v>
      </c>
      <c r="G76" s="30">
        <f t="shared" si="3"/>
        <v>0.75063322336675875</v>
      </c>
      <c r="H76" s="28"/>
    </row>
    <row r="77" spans="1:8">
      <c r="A77" s="72" t="s">
        <v>65</v>
      </c>
      <c r="B77" s="77"/>
      <c r="C77" s="77"/>
      <c r="D77" s="77"/>
      <c r="E77" s="77"/>
      <c r="F77" s="78"/>
      <c r="G77" s="25"/>
      <c r="H77" s="6"/>
    </row>
    <row r="78" spans="1:8">
      <c r="A78" s="79" t="s">
        <v>8</v>
      </c>
      <c r="B78" s="80"/>
      <c r="C78" s="31" t="s">
        <v>66</v>
      </c>
      <c r="D78" s="23">
        <f>D79+D80+D82</f>
        <v>68.134999999999991</v>
      </c>
      <c r="E78" s="23">
        <f>E79+E80+E82</f>
        <v>57.65</v>
      </c>
      <c r="F78" s="23">
        <f>E78-D78</f>
        <v>-10.484999999999992</v>
      </c>
      <c r="G78" s="32">
        <f>E78/D78</f>
        <v>0.84611433184119766</v>
      </c>
      <c r="H78" s="28"/>
    </row>
    <row r="79" spans="1:8">
      <c r="A79" s="75" t="s">
        <v>9</v>
      </c>
      <c r="B79" s="76"/>
      <c r="C79" s="29" t="s">
        <v>67</v>
      </c>
      <c r="D79" s="22">
        <v>14.391999999999999</v>
      </c>
      <c r="E79" s="22">
        <v>0.05</v>
      </c>
      <c r="F79" s="22">
        <f t="shared" ref="F79:F93" si="4">E79-D79</f>
        <v>-14.341999999999999</v>
      </c>
      <c r="G79" s="30">
        <f>E79/D79</f>
        <v>3.474152306837132E-3</v>
      </c>
      <c r="H79" s="28"/>
    </row>
    <row r="80" spans="1:8">
      <c r="A80" s="75" t="s">
        <v>154</v>
      </c>
      <c r="B80" s="76"/>
      <c r="C80" s="29" t="s">
        <v>68</v>
      </c>
      <c r="D80" s="22">
        <v>47.533000000000001</v>
      </c>
      <c r="E80" s="22">
        <v>57.6</v>
      </c>
      <c r="F80" s="22">
        <f t="shared" si="4"/>
        <v>10.067</v>
      </c>
      <c r="G80" s="30">
        <f t="shared" ref="G80:G93" si="5">E80/D80</f>
        <v>1.2117897039951191</v>
      </c>
      <c r="H80" s="28"/>
    </row>
    <row r="81" spans="1:8">
      <c r="A81" s="75" t="s">
        <v>155</v>
      </c>
      <c r="B81" s="76"/>
      <c r="C81" s="29" t="s">
        <v>69</v>
      </c>
      <c r="D81" s="22"/>
      <c r="E81" s="22"/>
      <c r="F81" s="22"/>
      <c r="G81" s="30"/>
      <c r="H81" s="28"/>
    </row>
    <row r="82" spans="1:8">
      <c r="A82" s="75" t="s">
        <v>110</v>
      </c>
      <c r="B82" s="76"/>
      <c r="C82" s="29" t="s">
        <v>70</v>
      </c>
      <c r="D82" s="22">
        <f>D83</f>
        <v>6.21</v>
      </c>
      <c r="E82" s="22">
        <f>E83</f>
        <v>0</v>
      </c>
      <c r="F82" s="22">
        <f t="shared" si="4"/>
        <v>-6.21</v>
      </c>
      <c r="G82" s="30">
        <f t="shared" si="5"/>
        <v>0</v>
      </c>
      <c r="H82" s="28"/>
    </row>
    <row r="83" spans="1:8">
      <c r="A83" s="75" t="s">
        <v>10</v>
      </c>
      <c r="B83" s="76"/>
      <c r="C83" s="29" t="s">
        <v>11</v>
      </c>
      <c r="D83" s="22">
        <v>6.21</v>
      </c>
      <c r="E83" s="22">
        <v>0</v>
      </c>
      <c r="F83" s="22">
        <f t="shared" si="4"/>
        <v>-6.21</v>
      </c>
      <c r="G83" s="30">
        <f t="shared" si="5"/>
        <v>0</v>
      </c>
      <c r="H83" s="28"/>
    </row>
    <row r="84" spans="1:8">
      <c r="A84" s="75" t="s">
        <v>185</v>
      </c>
      <c r="B84" s="76"/>
      <c r="C84" s="29" t="s">
        <v>13</v>
      </c>
      <c r="D84" s="22"/>
      <c r="E84" s="22"/>
      <c r="F84" s="22"/>
      <c r="G84" s="30"/>
      <c r="H84" s="28"/>
    </row>
    <row r="85" spans="1:8">
      <c r="A85" s="79" t="s">
        <v>99</v>
      </c>
      <c r="B85" s="80"/>
      <c r="C85" s="31" t="s">
        <v>71</v>
      </c>
      <c r="D85" s="23"/>
      <c r="E85" s="23"/>
      <c r="F85" s="22"/>
      <c r="G85" s="30"/>
      <c r="H85" s="28"/>
    </row>
    <row r="86" spans="1:8">
      <c r="A86" s="75" t="s">
        <v>100</v>
      </c>
      <c r="B86" s="76"/>
      <c r="C86" s="29" t="s">
        <v>72</v>
      </c>
      <c r="D86" s="22"/>
      <c r="E86" s="22"/>
      <c r="F86" s="22"/>
      <c r="G86" s="30"/>
      <c r="H86" s="28"/>
    </row>
    <row r="87" spans="1:8">
      <c r="A87" s="75" t="s">
        <v>101</v>
      </c>
      <c r="B87" s="76"/>
      <c r="C87" s="29" t="s">
        <v>73</v>
      </c>
      <c r="D87" s="22"/>
      <c r="E87" s="22"/>
      <c r="F87" s="22"/>
      <c r="G87" s="30"/>
      <c r="H87" s="28"/>
    </row>
    <row r="88" spans="1:8">
      <c r="A88" s="75" t="s">
        <v>102</v>
      </c>
      <c r="B88" s="76"/>
      <c r="C88" s="29" t="s">
        <v>74</v>
      </c>
      <c r="D88" s="22"/>
      <c r="E88" s="22"/>
      <c r="F88" s="22"/>
      <c r="G88" s="30"/>
      <c r="H88" s="28"/>
    </row>
    <row r="89" spans="1:8">
      <c r="A89" s="79" t="s">
        <v>103</v>
      </c>
      <c r="B89" s="80"/>
      <c r="C89" s="31" t="s">
        <v>75</v>
      </c>
      <c r="D89" s="23">
        <f>D90</f>
        <v>390.33</v>
      </c>
      <c r="E89" s="23">
        <f>E90</f>
        <v>367.66</v>
      </c>
      <c r="F89" s="23">
        <f t="shared" si="4"/>
        <v>-22.669999999999959</v>
      </c>
      <c r="G89" s="32">
        <f t="shared" si="5"/>
        <v>0.94192093869290094</v>
      </c>
      <c r="H89" s="28"/>
    </row>
    <row r="90" spans="1:8">
      <c r="A90" s="75" t="s">
        <v>108</v>
      </c>
      <c r="B90" s="76"/>
      <c r="C90" s="29" t="s">
        <v>76</v>
      </c>
      <c r="D90" s="22">
        <v>390.33</v>
      </c>
      <c r="E90" s="22">
        <v>367.66</v>
      </c>
      <c r="F90" s="22">
        <f t="shared" si="4"/>
        <v>-22.669999999999959</v>
      </c>
      <c r="G90" s="30">
        <f t="shared" si="5"/>
        <v>0.94192093869290094</v>
      </c>
      <c r="H90" s="28"/>
    </row>
    <row r="91" spans="1:8">
      <c r="A91" s="75" t="s">
        <v>12</v>
      </c>
      <c r="B91" s="76"/>
      <c r="C91" s="29" t="s">
        <v>77</v>
      </c>
      <c r="D91" s="22"/>
      <c r="E91" s="22"/>
      <c r="F91" s="23"/>
      <c r="G91" s="30"/>
      <c r="H91" s="28"/>
    </row>
    <row r="92" spans="1:8">
      <c r="A92" s="75" t="s">
        <v>104</v>
      </c>
      <c r="B92" s="76"/>
      <c r="C92" s="29" t="s">
        <v>78</v>
      </c>
      <c r="D92" s="23">
        <f>D93</f>
        <v>352.47</v>
      </c>
      <c r="E92" s="23">
        <f>E93</f>
        <v>337.21</v>
      </c>
      <c r="F92" s="23">
        <f t="shared" si="4"/>
        <v>-15.260000000000048</v>
      </c>
      <c r="G92" s="32">
        <f t="shared" si="5"/>
        <v>0.95670553522285573</v>
      </c>
      <c r="H92" s="28"/>
    </row>
    <row r="93" spans="1:8">
      <c r="A93" s="75" t="s">
        <v>105</v>
      </c>
      <c r="B93" s="76"/>
      <c r="C93" s="29" t="s">
        <v>79</v>
      </c>
      <c r="D93" s="22">
        <v>352.47</v>
      </c>
      <c r="E93" s="22">
        <v>337.21</v>
      </c>
      <c r="F93" s="22">
        <f t="shared" si="4"/>
        <v>-15.260000000000048</v>
      </c>
      <c r="G93" s="30">
        <f t="shared" si="5"/>
        <v>0.95670553522285573</v>
      </c>
      <c r="H93" s="28"/>
    </row>
    <row r="94" spans="1:8">
      <c r="A94" s="75" t="s">
        <v>141</v>
      </c>
      <c r="B94" s="76"/>
      <c r="C94" s="29" t="s">
        <v>80</v>
      </c>
      <c r="D94" s="22"/>
      <c r="E94" s="22"/>
      <c r="F94" s="22"/>
      <c r="G94" s="30"/>
      <c r="H94" s="28"/>
    </row>
    <row r="95" spans="1:8">
      <c r="A95" s="72" t="s">
        <v>81</v>
      </c>
      <c r="B95" s="77"/>
      <c r="C95" s="77"/>
      <c r="D95" s="77"/>
      <c r="E95" s="77"/>
      <c r="F95" s="77"/>
      <c r="G95" s="74"/>
      <c r="H95" s="6"/>
    </row>
    <row r="96" spans="1:8">
      <c r="A96" s="75" t="s">
        <v>106</v>
      </c>
      <c r="B96" s="76"/>
      <c r="C96" s="29" t="s">
        <v>82</v>
      </c>
      <c r="D96" s="24">
        <v>0</v>
      </c>
      <c r="E96" s="22"/>
      <c r="F96" s="22"/>
      <c r="G96" s="30"/>
      <c r="H96" s="28"/>
    </row>
    <row r="97" spans="1:8">
      <c r="A97" s="75" t="s">
        <v>107</v>
      </c>
      <c r="B97" s="76"/>
      <c r="C97" s="29" t="s">
        <v>83</v>
      </c>
      <c r="D97" s="24"/>
      <c r="E97" s="22"/>
      <c r="F97" s="22"/>
      <c r="G97" s="30"/>
      <c r="H97" s="28"/>
    </row>
    <row r="98" spans="1:8">
      <c r="A98" s="75" t="s">
        <v>183</v>
      </c>
      <c r="B98" s="76"/>
      <c r="C98" s="29" t="s">
        <v>84</v>
      </c>
      <c r="D98" s="24">
        <v>1327.74</v>
      </c>
      <c r="E98" s="22"/>
      <c r="F98" s="22">
        <f>E98-D98</f>
        <v>-1327.74</v>
      </c>
      <c r="G98" s="30">
        <f>E98/D98</f>
        <v>0</v>
      </c>
      <c r="H98" s="28"/>
    </row>
    <row r="99" spans="1:8">
      <c r="A99" s="75" t="s">
        <v>107</v>
      </c>
      <c r="B99" s="76"/>
      <c r="C99" s="29" t="s">
        <v>85</v>
      </c>
      <c r="D99" s="24">
        <v>1327.74</v>
      </c>
      <c r="E99" s="22"/>
      <c r="F99" s="22">
        <f t="shared" ref="F99:F107" si="6">E99-D99</f>
        <v>-1327.74</v>
      </c>
      <c r="G99" s="30">
        <f>E99/D99</f>
        <v>0</v>
      </c>
      <c r="H99" s="28"/>
    </row>
    <row r="100" spans="1:8">
      <c r="A100" s="75" t="s">
        <v>182</v>
      </c>
      <c r="B100" s="76"/>
      <c r="C100" s="29" t="s">
        <v>86</v>
      </c>
      <c r="D100" s="24"/>
      <c r="E100" s="22"/>
      <c r="F100" s="22"/>
      <c r="G100" s="30"/>
      <c r="H100" s="28"/>
    </row>
    <row r="101" spans="1:8">
      <c r="A101" s="75" t="s">
        <v>107</v>
      </c>
      <c r="B101" s="76"/>
      <c r="C101" s="29" t="s">
        <v>87</v>
      </c>
      <c r="D101" s="24"/>
      <c r="E101" s="22"/>
      <c r="F101" s="22"/>
      <c r="G101" s="30"/>
      <c r="H101" s="28"/>
    </row>
    <row r="102" spans="1:8">
      <c r="A102" s="75" t="s">
        <v>184</v>
      </c>
      <c r="B102" s="76"/>
      <c r="C102" s="29" t="s">
        <v>88</v>
      </c>
      <c r="D102" s="24"/>
      <c r="E102" s="22"/>
      <c r="F102" s="22"/>
      <c r="G102" s="30"/>
      <c r="H102" s="28"/>
    </row>
    <row r="103" spans="1:8">
      <c r="A103" s="75" t="s">
        <v>107</v>
      </c>
      <c r="B103" s="76"/>
      <c r="C103" s="29" t="s">
        <v>89</v>
      </c>
      <c r="D103" s="24"/>
      <c r="E103" s="22"/>
      <c r="F103" s="22"/>
      <c r="G103" s="30"/>
      <c r="H103" s="28"/>
    </row>
    <row r="104" spans="1:8">
      <c r="A104" s="75" t="s">
        <v>14</v>
      </c>
      <c r="B104" s="76"/>
      <c r="C104" s="29" t="s">
        <v>90</v>
      </c>
      <c r="D104" s="24"/>
      <c r="E104" s="22"/>
      <c r="F104" s="22">
        <f t="shared" si="6"/>
        <v>0</v>
      </c>
      <c r="G104" s="30"/>
      <c r="H104" s="28"/>
    </row>
    <row r="105" spans="1:8">
      <c r="A105" s="75" t="s">
        <v>107</v>
      </c>
      <c r="B105" s="76"/>
      <c r="C105" s="29" t="s">
        <v>91</v>
      </c>
      <c r="D105" s="24"/>
      <c r="E105" s="22"/>
      <c r="F105" s="22">
        <f t="shared" si="6"/>
        <v>0</v>
      </c>
      <c r="G105" s="30"/>
      <c r="H105" s="28"/>
    </row>
    <row r="106" spans="1:8">
      <c r="A106" s="75" t="s">
        <v>23</v>
      </c>
      <c r="B106" s="76"/>
      <c r="C106" s="29" t="s">
        <v>92</v>
      </c>
      <c r="D106" s="24">
        <f>D96+D98+D100+D102+D104</f>
        <v>1327.74</v>
      </c>
      <c r="E106" s="24">
        <f>E96+E98+E100+E102+E104</f>
        <v>0</v>
      </c>
      <c r="F106" s="22">
        <f t="shared" si="6"/>
        <v>-1327.74</v>
      </c>
      <c r="G106" s="30">
        <f>E106/D106</f>
        <v>0</v>
      </c>
      <c r="H106" s="28"/>
    </row>
    <row r="107" spans="1:8">
      <c r="A107" s="75" t="s">
        <v>24</v>
      </c>
      <c r="B107" s="76"/>
      <c r="C107" s="29" t="s">
        <v>93</v>
      </c>
      <c r="D107" s="24">
        <f>D97+D99+D101+D103+D105</f>
        <v>1327.74</v>
      </c>
      <c r="E107" s="24">
        <f>E97+E99+E101+E103+E105</f>
        <v>0</v>
      </c>
      <c r="F107" s="22">
        <f t="shared" si="6"/>
        <v>-1327.74</v>
      </c>
      <c r="G107" s="30">
        <f>E107/D107</f>
        <v>0</v>
      </c>
      <c r="H107" s="28"/>
    </row>
    <row r="108" spans="1:8">
      <c r="A108" s="72" t="s">
        <v>94</v>
      </c>
      <c r="B108" s="77"/>
      <c r="C108" s="77"/>
      <c r="D108" s="77"/>
      <c r="E108" s="77"/>
      <c r="F108" s="78"/>
      <c r="G108" s="25"/>
      <c r="H108" s="6"/>
    </row>
    <row r="109" spans="1:8">
      <c r="A109" s="75" t="s">
        <v>15</v>
      </c>
      <c r="B109" s="76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  <c r="H109" s="28"/>
    </row>
    <row r="110" spans="1:8">
      <c r="A110" s="75" t="s">
        <v>16</v>
      </c>
      <c r="B110" s="76"/>
      <c r="C110" s="29" t="s">
        <v>96</v>
      </c>
      <c r="D110" s="22">
        <v>5956.26</v>
      </c>
      <c r="E110" s="22">
        <v>2966.1</v>
      </c>
      <c r="F110" s="22">
        <f t="shared" ref="F110:F111" si="7">E110-D110</f>
        <v>-2990.1600000000003</v>
      </c>
      <c r="G110" s="30">
        <f t="shared" ref="G110" si="8">E110/D110</f>
        <v>0.49798027621359708</v>
      </c>
      <c r="H110" s="28"/>
    </row>
    <row r="111" spans="1:8">
      <c r="A111" s="75" t="s">
        <v>17</v>
      </c>
      <c r="B111" s="76"/>
      <c r="C111" s="29" t="s">
        <v>97</v>
      </c>
      <c r="D111" s="22"/>
      <c r="E111" s="22">
        <v>56</v>
      </c>
      <c r="F111" s="22">
        <f t="shared" si="7"/>
        <v>56</v>
      </c>
      <c r="G111" s="30"/>
      <c r="H111" s="28"/>
    </row>
    <row r="112" spans="1:8">
      <c r="A112" s="75" t="s">
        <v>18</v>
      </c>
      <c r="B112" s="76"/>
      <c r="C112" s="29" t="s">
        <v>98</v>
      </c>
      <c r="D112" s="22"/>
      <c r="E112" s="22">
        <v>0</v>
      </c>
      <c r="F112" s="22">
        <v>0</v>
      </c>
      <c r="G112" s="30"/>
      <c r="H112" s="26"/>
    </row>
    <row r="113" spans="1:8">
      <c r="A113" s="26"/>
      <c r="B113" s="26"/>
      <c r="C113" s="26"/>
      <c r="D113" s="26"/>
      <c r="E113" s="26"/>
      <c r="F113" s="26"/>
      <c r="G113" s="26"/>
      <c r="H113" s="26"/>
    </row>
    <row r="114" spans="1:8">
      <c r="A114" s="33" t="s">
        <v>19</v>
      </c>
      <c r="B114" s="27"/>
      <c r="C114" s="27"/>
      <c r="D114" s="27"/>
      <c r="E114" s="27"/>
      <c r="F114" s="26"/>
      <c r="G114" s="26"/>
      <c r="H114" s="26"/>
    </row>
    <row r="115" spans="1:8">
      <c r="A115" s="84" t="s">
        <v>197</v>
      </c>
      <c r="B115" s="84"/>
      <c r="C115" s="83" t="s">
        <v>20</v>
      </c>
      <c r="D115" s="83"/>
      <c r="E115" s="81" t="s">
        <v>198</v>
      </c>
      <c r="F115" s="82"/>
      <c r="G115" s="26"/>
      <c r="H115" s="26"/>
    </row>
    <row r="116" spans="1:8">
      <c r="A116" s="46" t="s">
        <v>25</v>
      </c>
      <c r="B116" s="46"/>
      <c r="C116" s="83" t="s">
        <v>109</v>
      </c>
      <c r="D116" s="83"/>
      <c r="E116" s="83" t="s">
        <v>199</v>
      </c>
      <c r="F116" s="83"/>
      <c r="G116" s="26"/>
      <c r="H116" s="26"/>
    </row>
    <row r="117" spans="1:8">
      <c r="A117" s="28"/>
      <c r="B117" s="28"/>
      <c r="C117" s="28"/>
      <c r="D117" s="28"/>
      <c r="E117" s="28"/>
      <c r="F117" s="28"/>
      <c r="G117" s="28"/>
      <c r="H117" s="28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G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5:G95"/>
    <mergeCell ref="A96:B96"/>
    <mergeCell ref="A85:B85"/>
    <mergeCell ref="A86:B86"/>
    <mergeCell ref="A87:B87"/>
    <mergeCell ref="A88:B88"/>
    <mergeCell ref="A89:B89"/>
    <mergeCell ref="A90:B90"/>
    <mergeCell ref="A103:B103"/>
    <mergeCell ref="A104:B104"/>
    <mergeCell ref="A105:B105"/>
    <mergeCell ref="A106:B106"/>
    <mergeCell ref="A107:B107"/>
    <mergeCell ref="A108:F108"/>
    <mergeCell ref="A97:B97"/>
    <mergeCell ref="A98:B98"/>
    <mergeCell ref="A99:B99"/>
    <mergeCell ref="A100:B100"/>
    <mergeCell ref="A101:B101"/>
    <mergeCell ref="A102:B102"/>
    <mergeCell ref="E115:F115"/>
    <mergeCell ref="C116:D116"/>
    <mergeCell ref="E116:F116"/>
    <mergeCell ref="A109:B109"/>
    <mergeCell ref="A110:B110"/>
    <mergeCell ref="A111:B111"/>
    <mergeCell ref="A112:B112"/>
    <mergeCell ref="A115:B115"/>
    <mergeCell ref="C115:D115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opLeftCell="A55" workbookViewId="0">
      <selection activeCell="E72" sqref="E72"/>
    </sheetView>
  </sheetViews>
  <sheetFormatPr defaultRowHeight="13.2"/>
  <cols>
    <col min="1" max="1" width="23.109375" style="28" customWidth="1"/>
    <col min="2" max="2" width="9.109375" style="28"/>
    <col min="3" max="3" width="10.44140625" style="28" customWidth="1"/>
    <col min="4" max="4" width="11.88671875" style="28" customWidth="1"/>
    <col min="5" max="5" width="14" style="28" customWidth="1"/>
    <col min="6" max="6" width="11.88671875" style="28" customWidth="1"/>
    <col min="7" max="7" width="8.21875" style="28" customWidth="1"/>
    <col min="8" max="256" width="9.109375" style="28"/>
    <col min="257" max="257" width="23.109375" style="28" customWidth="1"/>
    <col min="258" max="258" width="9.109375" style="28"/>
    <col min="259" max="259" width="10.44140625" style="28" customWidth="1"/>
    <col min="260" max="260" width="11.88671875" style="28" customWidth="1"/>
    <col min="261" max="261" width="15" style="28" customWidth="1"/>
    <col min="262" max="262" width="11.88671875" style="28" customWidth="1"/>
    <col min="263" max="263" width="7.44140625" style="28" customWidth="1"/>
    <col min="264" max="512" width="9.109375" style="28"/>
    <col min="513" max="513" width="23.109375" style="28" customWidth="1"/>
    <col min="514" max="514" width="9.109375" style="28"/>
    <col min="515" max="515" width="10.44140625" style="28" customWidth="1"/>
    <col min="516" max="516" width="11.88671875" style="28" customWidth="1"/>
    <col min="517" max="517" width="15" style="28" customWidth="1"/>
    <col min="518" max="518" width="11.88671875" style="28" customWidth="1"/>
    <col min="519" max="519" width="7.44140625" style="28" customWidth="1"/>
    <col min="520" max="768" width="9.109375" style="28"/>
    <col min="769" max="769" width="23.109375" style="28" customWidth="1"/>
    <col min="770" max="770" width="9.109375" style="28"/>
    <col min="771" max="771" width="10.44140625" style="28" customWidth="1"/>
    <col min="772" max="772" width="11.88671875" style="28" customWidth="1"/>
    <col min="773" max="773" width="15" style="28" customWidth="1"/>
    <col min="774" max="774" width="11.88671875" style="28" customWidth="1"/>
    <col min="775" max="775" width="7.44140625" style="28" customWidth="1"/>
    <col min="776" max="1024" width="9.109375" style="28"/>
    <col min="1025" max="1025" width="23.109375" style="28" customWidth="1"/>
    <col min="1026" max="1026" width="9.109375" style="28"/>
    <col min="1027" max="1027" width="10.44140625" style="28" customWidth="1"/>
    <col min="1028" max="1028" width="11.88671875" style="28" customWidth="1"/>
    <col min="1029" max="1029" width="15" style="28" customWidth="1"/>
    <col min="1030" max="1030" width="11.88671875" style="28" customWidth="1"/>
    <col min="1031" max="1031" width="7.44140625" style="28" customWidth="1"/>
    <col min="1032" max="1280" width="9.109375" style="28"/>
    <col min="1281" max="1281" width="23.109375" style="28" customWidth="1"/>
    <col min="1282" max="1282" width="9.109375" style="28"/>
    <col min="1283" max="1283" width="10.44140625" style="28" customWidth="1"/>
    <col min="1284" max="1284" width="11.88671875" style="28" customWidth="1"/>
    <col min="1285" max="1285" width="15" style="28" customWidth="1"/>
    <col min="1286" max="1286" width="11.88671875" style="28" customWidth="1"/>
    <col min="1287" max="1287" width="7.44140625" style="28" customWidth="1"/>
    <col min="1288" max="1536" width="9.109375" style="28"/>
    <col min="1537" max="1537" width="23.109375" style="28" customWidth="1"/>
    <col min="1538" max="1538" width="9.109375" style="28"/>
    <col min="1539" max="1539" width="10.44140625" style="28" customWidth="1"/>
    <col min="1540" max="1540" width="11.88671875" style="28" customWidth="1"/>
    <col min="1541" max="1541" width="15" style="28" customWidth="1"/>
    <col min="1542" max="1542" width="11.88671875" style="28" customWidth="1"/>
    <col min="1543" max="1543" width="7.44140625" style="28" customWidth="1"/>
    <col min="1544" max="1792" width="9.109375" style="28"/>
    <col min="1793" max="1793" width="23.109375" style="28" customWidth="1"/>
    <col min="1794" max="1794" width="9.109375" style="28"/>
    <col min="1795" max="1795" width="10.44140625" style="28" customWidth="1"/>
    <col min="1796" max="1796" width="11.88671875" style="28" customWidth="1"/>
    <col min="1797" max="1797" width="15" style="28" customWidth="1"/>
    <col min="1798" max="1798" width="11.88671875" style="28" customWidth="1"/>
    <col min="1799" max="1799" width="7.44140625" style="28" customWidth="1"/>
    <col min="1800" max="2048" width="9.109375" style="28"/>
    <col min="2049" max="2049" width="23.109375" style="28" customWidth="1"/>
    <col min="2050" max="2050" width="9.109375" style="28"/>
    <col min="2051" max="2051" width="10.44140625" style="28" customWidth="1"/>
    <col min="2052" max="2052" width="11.88671875" style="28" customWidth="1"/>
    <col min="2053" max="2053" width="15" style="28" customWidth="1"/>
    <col min="2054" max="2054" width="11.88671875" style="28" customWidth="1"/>
    <col min="2055" max="2055" width="7.44140625" style="28" customWidth="1"/>
    <col min="2056" max="2304" width="9.109375" style="28"/>
    <col min="2305" max="2305" width="23.109375" style="28" customWidth="1"/>
    <col min="2306" max="2306" width="9.109375" style="28"/>
    <col min="2307" max="2307" width="10.44140625" style="28" customWidth="1"/>
    <col min="2308" max="2308" width="11.88671875" style="28" customWidth="1"/>
    <col min="2309" max="2309" width="15" style="28" customWidth="1"/>
    <col min="2310" max="2310" width="11.88671875" style="28" customWidth="1"/>
    <col min="2311" max="2311" width="7.44140625" style="28" customWidth="1"/>
    <col min="2312" max="2560" width="9.109375" style="28"/>
    <col min="2561" max="2561" width="23.109375" style="28" customWidth="1"/>
    <col min="2562" max="2562" width="9.109375" style="28"/>
    <col min="2563" max="2563" width="10.44140625" style="28" customWidth="1"/>
    <col min="2564" max="2564" width="11.88671875" style="28" customWidth="1"/>
    <col min="2565" max="2565" width="15" style="28" customWidth="1"/>
    <col min="2566" max="2566" width="11.88671875" style="28" customWidth="1"/>
    <col min="2567" max="2567" width="7.44140625" style="28" customWidth="1"/>
    <col min="2568" max="2816" width="9.109375" style="28"/>
    <col min="2817" max="2817" width="23.109375" style="28" customWidth="1"/>
    <col min="2818" max="2818" width="9.109375" style="28"/>
    <col min="2819" max="2819" width="10.44140625" style="28" customWidth="1"/>
    <col min="2820" max="2820" width="11.88671875" style="28" customWidth="1"/>
    <col min="2821" max="2821" width="15" style="28" customWidth="1"/>
    <col min="2822" max="2822" width="11.88671875" style="28" customWidth="1"/>
    <col min="2823" max="2823" width="7.44140625" style="28" customWidth="1"/>
    <col min="2824" max="3072" width="9.109375" style="28"/>
    <col min="3073" max="3073" width="23.109375" style="28" customWidth="1"/>
    <col min="3074" max="3074" width="9.109375" style="28"/>
    <col min="3075" max="3075" width="10.44140625" style="28" customWidth="1"/>
    <col min="3076" max="3076" width="11.88671875" style="28" customWidth="1"/>
    <col min="3077" max="3077" width="15" style="28" customWidth="1"/>
    <col min="3078" max="3078" width="11.88671875" style="28" customWidth="1"/>
    <col min="3079" max="3079" width="7.44140625" style="28" customWidth="1"/>
    <col min="3080" max="3328" width="9.109375" style="28"/>
    <col min="3329" max="3329" width="23.109375" style="28" customWidth="1"/>
    <col min="3330" max="3330" width="9.109375" style="28"/>
    <col min="3331" max="3331" width="10.44140625" style="28" customWidth="1"/>
    <col min="3332" max="3332" width="11.88671875" style="28" customWidth="1"/>
    <col min="3333" max="3333" width="15" style="28" customWidth="1"/>
    <col min="3334" max="3334" width="11.88671875" style="28" customWidth="1"/>
    <col min="3335" max="3335" width="7.44140625" style="28" customWidth="1"/>
    <col min="3336" max="3584" width="9.109375" style="28"/>
    <col min="3585" max="3585" width="23.109375" style="28" customWidth="1"/>
    <col min="3586" max="3586" width="9.109375" style="28"/>
    <col min="3587" max="3587" width="10.44140625" style="28" customWidth="1"/>
    <col min="3588" max="3588" width="11.88671875" style="28" customWidth="1"/>
    <col min="3589" max="3589" width="15" style="28" customWidth="1"/>
    <col min="3590" max="3590" width="11.88671875" style="28" customWidth="1"/>
    <col min="3591" max="3591" width="7.44140625" style="28" customWidth="1"/>
    <col min="3592" max="3840" width="9.109375" style="28"/>
    <col min="3841" max="3841" width="23.109375" style="28" customWidth="1"/>
    <col min="3842" max="3842" width="9.109375" style="28"/>
    <col min="3843" max="3843" width="10.44140625" style="28" customWidth="1"/>
    <col min="3844" max="3844" width="11.88671875" style="28" customWidth="1"/>
    <col min="3845" max="3845" width="15" style="28" customWidth="1"/>
    <col min="3846" max="3846" width="11.88671875" style="28" customWidth="1"/>
    <col min="3847" max="3847" width="7.44140625" style="28" customWidth="1"/>
    <col min="3848" max="4096" width="9.109375" style="28"/>
    <col min="4097" max="4097" width="23.109375" style="28" customWidth="1"/>
    <col min="4098" max="4098" width="9.109375" style="28"/>
    <col min="4099" max="4099" width="10.44140625" style="28" customWidth="1"/>
    <col min="4100" max="4100" width="11.88671875" style="28" customWidth="1"/>
    <col min="4101" max="4101" width="15" style="28" customWidth="1"/>
    <col min="4102" max="4102" width="11.88671875" style="28" customWidth="1"/>
    <col min="4103" max="4103" width="7.44140625" style="28" customWidth="1"/>
    <col min="4104" max="4352" width="9.109375" style="28"/>
    <col min="4353" max="4353" width="23.109375" style="28" customWidth="1"/>
    <col min="4354" max="4354" width="9.109375" style="28"/>
    <col min="4355" max="4355" width="10.44140625" style="28" customWidth="1"/>
    <col min="4356" max="4356" width="11.88671875" style="28" customWidth="1"/>
    <col min="4357" max="4357" width="15" style="28" customWidth="1"/>
    <col min="4358" max="4358" width="11.88671875" style="28" customWidth="1"/>
    <col min="4359" max="4359" width="7.44140625" style="28" customWidth="1"/>
    <col min="4360" max="4608" width="9.109375" style="28"/>
    <col min="4609" max="4609" width="23.109375" style="28" customWidth="1"/>
    <col min="4610" max="4610" width="9.109375" style="28"/>
    <col min="4611" max="4611" width="10.44140625" style="28" customWidth="1"/>
    <col min="4612" max="4612" width="11.88671875" style="28" customWidth="1"/>
    <col min="4613" max="4613" width="15" style="28" customWidth="1"/>
    <col min="4614" max="4614" width="11.88671875" style="28" customWidth="1"/>
    <col min="4615" max="4615" width="7.44140625" style="28" customWidth="1"/>
    <col min="4616" max="4864" width="9.109375" style="28"/>
    <col min="4865" max="4865" width="23.109375" style="28" customWidth="1"/>
    <col min="4866" max="4866" width="9.109375" style="28"/>
    <col min="4867" max="4867" width="10.44140625" style="28" customWidth="1"/>
    <col min="4868" max="4868" width="11.88671875" style="28" customWidth="1"/>
    <col min="4869" max="4869" width="15" style="28" customWidth="1"/>
    <col min="4870" max="4870" width="11.88671875" style="28" customWidth="1"/>
    <col min="4871" max="4871" width="7.44140625" style="28" customWidth="1"/>
    <col min="4872" max="5120" width="9.109375" style="28"/>
    <col min="5121" max="5121" width="23.109375" style="28" customWidth="1"/>
    <col min="5122" max="5122" width="9.109375" style="28"/>
    <col min="5123" max="5123" width="10.44140625" style="28" customWidth="1"/>
    <col min="5124" max="5124" width="11.88671875" style="28" customWidth="1"/>
    <col min="5125" max="5125" width="15" style="28" customWidth="1"/>
    <col min="5126" max="5126" width="11.88671875" style="28" customWidth="1"/>
    <col min="5127" max="5127" width="7.44140625" style="28" customWidth="1"/>
    <col min="5128" max="5376" width="9.109375" style="28"/>
    <col min="5377" max="5377" width="23.109375" style="28" customWidth="1"/>
    <col min="5378" max="5378" width="9.109375" style="28"/>
    <col min="5379" max="5379" width="10.44140625" style="28" customWidth="1"/>
    <col min="5380" max="5380" width="11.88671875" style="28" customWidth="1"/>
    <col min="5381" max="5381" width="15" style="28" customWidth="1"/>
    <col min="5382" max="5382" width="11.88671875" style="28" customWidth="1"/>
    <col min="5383" max="5383" width="7.44140625" style="28" customWidth="1"/>
    <col min="5384" max="5632" width="9.109375" style="28"/>
    <col min="5633" max="5633" width="23.109375" style="28" customWidth="1"/>
    <col min="5634" max="5634" width="9.109375" style="28"/>
    <col min="5635" max="5635" width="10.44140625" style="28" customWidth="1"/>
    <col min="5636" max="5636" width="11.88671875" style="28" customWidth="1"/>
    <col min="5637" max="5637" width="15" style="28" customWidth="1"/>
    <col min="5638" max="5638" width="11.88671875" style="28" customWidth="1"/>
    <col min="5639" max="5639" width="7.44140625" style="28" customWidth="1"/>
    <col min="5640" max="5888" width="9.109375" style="28"/>
    <col min="5889" max="5889" width="23.109375" style="28" customWidth="1"/>
    <col min="5890" max="5890" width="9.109375" style="28"/>
    <col min="5891" max="5891" width="10.44140625" style="28" customWidth="1"/>
    <col min="5892" max="5892" width="11.88671875" style="28" customWidth="1"/>
    <col min="5893" max="5893" width="15" style="28" customWidth="1"/>
    <col min="5894" max="5894" width="11.88671875" style="28" customWidth="1"/>
    <col min="5895" max="5895" width="7.44140625" style="28" customWidth="1"/>
    <col min="5896" max="6144" width="9.109375" style="28"/>
    <col min="6145" max="6145" width="23.109375" style="28" customWidth="1"/>
    <col min="6146" max="6146" width="9.109375" style="28"/>
    <col min="6147" max="6147" width="10.44140625" style="28" customWidth="1"/>
    <col min="6148" max="6148" width="11.88671875" style="28" customWidth="1"/>
    <col min="6149" max="6149" width="15" style="28" customWidth="1"/>
    <col min="6150" max="6150" width="11.88671875" style="28" customWidth="1"/>
    <col min="6151" max="6151" width="7.44140625" style="28" customWidth="1"/>
    <col min="6152" max="6400" width="9.109375" style="28"/>
    <col min="6401" max="6401" width="23.109375" style="28" customWidth="1"/>
    <col min="6402" max="6402" width="9.109375" style="28"/>
    <col min="6403" max="6403" width="10.44140625" style="28" customWidth="1"/>
    <col min="6404" max="6404" width="11.88671875" style="28" customWidth="1"/>
    <col min="6405" max="6405" width="15" style="28" customWidth="1"/>
    <col min="6406" max="6406" width="11.88671875" style="28" customWidth="1"/>
    <col min="6407" max="6407" width="7.44140625" style="28" customWidth="1"/>
    <col min="6408" max="6656" width="9.109375" style="28"/>
    <col min="6657" max="6657" width="23.109375" style="28" customWidth="1"/>
    <col min="6658" max="6658" width="9.109375" style="28"/>
    <col min="6659" max="6659" width="10.44140625" style="28" customWidth="1"/>
    <col min="6660" max="6660" width="11.88671875" style="28" customWidth="1"/>
    <col min="6661" max="6661" width="15" style="28" customWidth="1"/>
    <col min="6662" max="6662" width="11.88671875" style="28" customWidth="1"/>
    <col min="6663" max="6663" width="7.44140625" style="28" customWidth="1"/>
    <col min="6664" max="6912" width="9.109375" style="28"/>
    <col min="6913" max="6913" width="23.109375" style="28" customWidth="1"/>
    <col min="6914" max="6914" width="9.109375" style="28"/>
    <col min="6915" max="6915" width="10.44140625" style="28" customWidth="1"/>
    <col min="6916" max="6916" width="11.88671875" style="28" customWidth="1"/>
    <col min="6917" max="6917" width="15" style="28" customWidth="1"/>
    <col min="6918" max="6918" width="11.88671875" style="28" customWidth="1"/>
    <col min="6919" max="6919" width="7.44140625" style="28" customWidth="1"/>
    <col min="6920" max="7168" width="9.109375" style="28"/>
    <col min="7169" max="7169" width="23.109375" style="28" customWidth="1"/>
    <col min="7170" max="7170" width="9.109375" style="28"/>
    <col min="7171" max="7171" width="10.44140625" style="28" customWidth="1"/>
    <col min="7172" max="7172" width="11.88671875" style="28" customWidth="1"/>
    <col min="7173" max="7173" width="15" style="28" customWidth="1"/>
    <col min="7174" max="7174" width="11.88671875" style="28" customWidth="1"/>
    <col min="7175" max="7175" width="7.44140625" style="28" customWidth="1"/>
    <col min="7176" max="7424" width="9.109375" style="28"/>
    <col min="7425" max="7425" width="23.109375" style="28" customWidth="1"/>
    <col min="7426" max="7426" width="9.109375" style="28"/>
    <col min="7427" max="7427" width="10.44140625" style="28" customWidth="1"/>
    <col min="7428" max="7428" width="11.88671875" style="28" customWidth="1"/>
    <col min="7429" max="7429" width="15" style="28" customWidth="1"/>
    <col min="7430" max="7430" width="11.88671875" style="28" customWidth="1"/>
    <col min="7431" max="7431" width="7.44140625" style="28" customWidth="1"/>
    <col min="7432" max="7680" width="9.109375" style="28"/>
    <col min="7681" max="7681" width="23.109375" style="28" customWidth="1"/>
    <col min="7682" max="7682" width="9.109375" style="28"/>
    <col min="7683" max="7683" width="10.44140625" style="28" customWidth="1"/>
    <col min="7684" max="7684" width="11.88671875" style="28" customWidth="1"/>
    <col min="7685" max="7685" width="15" style="28" customWidth="1"/>
    <col min="7686" max="7686" width="11.88671875" style="28" customWidth="1"/>
    <col min="7687" max="7687" width="7.44140625" style="28" customWidth="1"/>
    <col min="7688" max="7936" width="9.109375" style="28"/>
    <col min="7937" max="7937" width="23.109375" style="28" customWidth="1"/>
    <col min="7938" max="7938" width="9.109375" style="28"/>
    <col min="7939" max="7939" width="10.44140625" style="28" customWidth="1"/>
    <col min="7940" max="7940" width="11.88671875" style="28" customWidth="1"/>
    <col min="7941" max="7941" width="15" style="28" customWidth="1"/>
    <col min="7942" max="7942" width="11.88671875" style="28" customWidth="1"/>
    <col min="7943" max="7943" width="7.44140625" style="28" customWidth="1"/>
    <col min="7944" max="8192" width="9.109375" style="28"/>
    <col min="8193" max="8193" width="23.109375" style="28" customWidth="1"/>
    <col min="8194" max="8194" width="9.109375" style="28"/>
    <col min="8195" max="8195" width="10.44140625" style="28" customWidth="1"/>
    <col min="8196" max="8196" width="11.88671875" style="28" customWidth="1"/>
    <col min="8197" max="8197" width="15" style="28" customWidth="1"/>
    <col min="8198" max="8198" width="11.88671875" style="28" customWidth="1"/>
    <col min="8199" max="8199" width="7.44140625" style="28" customWidth="1"/>
    <col min="8200" max="8448" width="9.109375" style="28"/>
    <col min="8449" max="8449" width="23.109375" style="28" customWidth="1"/>
    <col min="8450" max="8450" width="9.109375" style="28"/>
    <col min="8451" max="8451" width="10.44140625" style="28" customWidth="1"/>
    <col min="8452" max="8452" width="11.88671875" style="28" customWidth="1"/>
    <col min="8453" max="8453" width="15" style="28" customWidth="1"/>
    <col min="8454" max="8454" width="11.88671875" style="28" customWidth="1"/>
    <col min="8455" max="8455" width="7.44140625" style="28" customWidth="1"/>
    <col min="8456" max="8704" width="9.109375" style="28"/>
    <col min="8705" max="8705" width="23.109375" style="28" customWidth="1"/>
    <col min="8706" max="8706" width="9.109375" style="28"/>
    <col min="8707" max="8707" width="10.44140625" style="28" customWidth="1"/>
    <col min="8708" max="8708" width="11.88671875" style="28" customWidth="1"/>
    <col min="8709" max="8709" width="15" style="28" customWidth="1"/>
    <col min="8710" max="8710" width="11.88671875" style="28" customWidth="1"/>
    <col min="8711" max="8711" width="7.44140625" style="28" customWidth="1"/>
    <col min="8712" max="8960" width="9.109375" style="28"/>
    <col min="8961" max="8961" width="23.109375" style="28" customWidth="1"/>
    <col min="8962" max="8962" width="9.109375" style="28"/>
    <col min="8963" max="8963" width="10.44140625" style="28" customWidth="1"/>
    <col min="8964" max="8964" width="11.88671875" style="28" customWidth="1"/>
    <col min="8965" max="8965" width="15" style="28" customWidth="1"/>
    <col min="8966" max="8966" width="11.88671875" style="28" customWidth="1"/>
    <col min="8967" max="8967" width="7.44140625" style="28" customWidth="1"/>
    <col min="8968" max="9216" width="9.109375" style="28"/>
    <col min="9217" max="9217" width="23.109375" style="28" customWidth="1"/>
    <col min="9218" max="9218" width="9.109375" style="28"/>
    <col min="9219" max="9219" width="10.44140625" style="28" customWidth="1"/>
    <col min="9220" max="9220" width="11.88671875" style="28" customWidth="1"/>
    <col min="9221" max="9221" width="15" style="28" customWidth="1"/>
    <col min="9222" max="9222" width="11.88671875" style="28" customWidth="1"/>
    <col min="9223" max="9223" width="7.44140625" style="28" customWidth="1"/>
    <col min="9224" max="9472" width="9.109375" style="28"/>
    <col min="9473" max="9473" width="23.109375" style="28" customWidth="1"/>
    <col min="9474" max="9474" width="9.109375" style="28"/>
    <col min="9475" max="9475" width="10.44140625" style="28" customWidth="1"/>
    <col min="9476" max="9476" width="11.88671875" style="28" customWidth="1"/>
    <col min="9477" max="9477" width="15" style="28" customWidth="1"/>
    <col min="9478" max="9478" width="11.88671875" style="28" customWidth="1"/>
    <col min="9479" max="9479" width="7.44140625" style="28" customWidth="1"/>
    <col min="9480" max="9728" width="9.109375" style="28"/>
    <col min="9729" max="9729" width="23.109375" style="28" customWidth="1"/>
    <col min="9730" max="9730" width="9.109375" style="28"/>
    <col min="9731" max="9731" width="10.44140625" style="28" customWidth="1"/>
    <col min="9732" max="9732" width="11.88671875" style="28" customWidth="1"/>
    <col min="9733" max="9733" width="15" style="28" customWidth="1"/>
    <col min="9734" max="9734" width="11.88671875" style="28" customWidth="1"/>
    <col min="9735" max="9735" width="7.44140625" style="28" customWidth="1"/>
    <col min="9736" max="9984" width="9.109375" style="28"/>
    <col min="9985" max="9985" width="23.109375" style="28" customWidth="1"/>
    <col min="9986" max="9986" width="9.109375" style="28"/>
    <col min="9987" max="9987" width="10.44140625" style="28" customWidth="1"/>
    <col min="9988" max="9988" width="11.88671875" style="28" customWidth="1"/>
    <col min="9989" max="9989" width="15" style="28" customWidth="1"/>
    <col min="9990" max="9990" width="11.88671875" style="28" customWidth="1"/>
    <col min="9991" max="9991" width="7.44140625" style="28" customWidth="1"/>
    <col min="9992" max="10240" width="9.109375" style="28"/>
    <col min="10241" max="10241" width="23.109375" style="28" customWidth="1"/>
    <col min="10242" max="10242" width="9.109375" style="28"/>
    <col min="10243" max="10243" width="10.44140625" style="28" customWidth="1"/>
    <col min="10244" max="10244" width="11.88671875" style="28" customWidth="1"/>
    <col min="10245" max="10245" width="15" style="28" customWidth="1"/>
    <col min="10246" max="10246" width="11.88671875" style="28" customWidth="1"/>
    <col min="10247" max="10247" width="7.44140625" style="28" customWidth="1"/>
    <col min="10248" max="10496" width="9.109375" style="28"/>
    <col min="10497" max="10497" width="23.109375" style="28" customWidth="1"/>
    <col min="10498" max="10498" width="9.109375" style="28"/>
    <col min="10499" max="10499" width="10.44140625" style="28" customWidth="1"/>
    <col min="10500" max="10500" width="11.88671875" style="28" customWidth="1"/>
    <col min="10501" max="10501" width="15" style="28" customWidth="1"/>
    <col min="10502" max="10502" width="11.88671875" style="28" customWidth="1"/>
    <col min="10503" max="10503" width="7.44140625" style="28" customWidth="1"/>
    <col min="10504" max="10752" width="9.109375" style="28"/>
    <col min="10753" max="10753" width="23.109375" style="28" customWidth="1"/>
    <col min="10754" max="10754" width="9.109375" style="28"/>
    <col min="10755" max="10755" width="10.44140625" style="28" customWidth="1"/>
    <col min="10756" max="10756" width="11.88671875" style="28" customWidth="1"/>
    <col min="10757" max="10757" width="15" style="28" customWidth="1"/>
    <col min="10758" max="10758" width="11.88671875" style="28" customWidth="1"/>
    <col min="10759" max="10759" width="7.44140625" style="28" customWidth="1"/>
    <col min="10760" max="11008" width="9.109375" style="28"/>
    <col min="11009" max="11009" width="23.109375" style="28" customWidth="1"/>
    <col min="11010" max="11010" width="9.109375" style="28"/>
    <col min="11011" max="11011" width="10.44140625" style="28" customWidth="1"/>
    <col min="11012" max="11012" width="11.88671875" style="28" customWidth="1"/>
    <col min="11013" max="11013" width="15" style="28" customWidth="1"/>
    <col min="11014" max="11014" width="11.88671875" style="28" customWidth="1"/>
    <col min="11015" max="11015" width="7.44140625" style="28" customWidth="1"/>
    <col min="11016" max="11264" width="9.109375" style="28"/>
    <col min="11265" max="11265" width="23.109375" style="28" customWidth="1"/>
    <col min="11266" max="11266" width="9.109375" style="28"/>
    <col min="11267" max="11267" width="10.44140625" style="28" customWidth="1"/>
    <col min="11268" max="11268" width="11.88671875" style="28" customWidth="1"/>
    <col min="11269" max="11269" width="15" style="28" customWidth="1"/>
    <col min="11270" max="11270" width="11.88671875" style="28" customWidth="1"/>
    <col min="11271" max="11271" width="7.44140625" style="28" customWidth="1"/>
    <col min="11272" max="11520" width="9.109375" style="28"/>
    <col min="11521" max="11521" width="23.109375" style="28" customWidth="1"/>
    <col min="11522" max="11522" width="9.109375" style="28"/>
    <col min="11523" max="11523" width="10.44140625" style="28" customWidth="1"/>
    <col min="11524" max="11524" width="11.88671875" style="28" customWidth="1"/>
    <col min="11525" max="11525" width="15" style="28" customWidth="1"/>
    <col min="11526" max="11526" width="11.88671875" style="28" customWidth="1"/>
    <col min="11527" max="11527" width="7.44140625" style="28" customWidth="1"/>
    <col min="11528" max="11776" width="9.109375" style="28"/>
    <col min="11777" max="11777" width="23.109375" style="28" customWidth="1"/>
    <col min="11778" max="11778" width="9.109375" style="28"/>
    <col min="11779" max="11779" width="10.44140625" style="28" customWidth="1"/>
    <col min="11780" max="11780" width="11.88671875" style="28" customWidth="1"/>
    <col min="11781" max="11781" width="15" style="28" customWidth="1"/>
    <col min="11782" max="11782" width="11.88671875" style="28" customWidth="1"/>
    <col min="11783" max="11783" width="7.44140625" style="28" customWidth="1"/>
    <col min="11784" max="12032" width="9.109375" style="28"/>
    <col min="12033" max="12033" width="23.109375" style="28" customWidth="1"/>
    <col min="12034" max="12034" width="9.109375" style="28"/>
    <col min="12035" max="12035" width="10.44140625" style="28" customWidth="1"/>
    <col min="12036" max="12036" width="11.88671875" style="28" customWidth="1"/>
    <col min="12037" max="12037" width="15" style="28" customWidth="1"/>
    <col min="12038" max="12038" width="11.88671875" style="28" customWidth="1"/>
    <col min="12039" max="12039" width="7.44140625" style="28" customWidth="1"/>
    <col min="12040" max="12288" width="9.109375" style="28"/>
    <col min="12289" max="12289" width="23.109375" style="28" customWidth="1"/>
    <col min="12290" max="12290" width="9.109375" style="28"/>
    <col min="12291" max="12291" width="10.44140625" style="28" customWidth="1"/>
    <col min="12292" max="12292" width="11.88671875" style="28" customWidth="1"/>
    <col min="12293" max="12293" width="15" style="28" customWidth="1"/>
    <col min="12294" max="12294" width="11.88671875" style="28" customWidth="1"/>
    <col min="12295" max="12295" width="7.44140625" style="28" customWidth="1"/>
    <col min="12296" max="12544" width="9.109375" style="28"/>
    <col min="12545" max="12545" width="23.109375" style="28" customWidth="1"/>
    <col min="12546" max="12546" width="9.109375" style="28"/>
    <col min="12547" max="12547" width="10.44140625" style="28" customWidth="1"/>
    <col min="12548" max="12548" width="11.88671875" style="28" customWidth="1"/>
    <col min="12549" max="12549" width="15" style="28" customWidth="1"/>
    <col min="12550" max="12550" width="11.88671875" style="28" customWidth="1"/>
    <col min="12551" max="12551" width="7.44140625" style="28" customWidth="1"/>
    <col min="12552" max="12800" width="9.109375" style="28"/>
    <col min="12801" max="12801" width="23.109375" style="28" customWidth="1"/>
    <col min="12802" max="12802" width="9.109375" style="28"/>
    <col min="12803" max="12803" width="10.44140625" style="28" customWidth="1"/>
    <col min="12804" max="12804" width="11.88671875" style="28" customWidth="1"/>
    <col min="12805" max="12805" width="15" style="28" customWidth="1"/>
    <col min="12806" max="12806" width="11.88671875" style="28" customWidth="1"/>
    <col min="12807" max="12807" width="7.44140625" style="28" customWidth="1"/>
    <col min="12808" max="13056" width="9.109375" style="28"/>
    <col min="13057" max="13057" width="23.109375" style="28" customWidth="1"/>
    <col min="13058" max="13058" width="9.109375" style="28"/>
    <col min="13059" max="13059" width="10.44140625" style="28" customWidth="1"/>
    <col min="13060" max="13060" width="11.88671875" style="28" customWidth="1"/>
    <col min="13061" max="13061" width="15" style="28" customWidth="1"/>
    <col min="13062" max="13062" width="11.88671875" style="28" customWidth="1"/>
    <col min="13063" max="13063" width="7.44140625" style="28" customWidth="1"/>
    <col min="13064" max="13312" width="9.109375" style="28"/>
    <col min="13313" max="13313" width="23.109375" style="28" customWidth="1"/>
    <col min="13314" max="13314" width="9.109375" style="28"/>
    <col min="13315" max="13315" width="10.44140625" style="28" customWidth="1"/>
    <col min="13316" max="13316" width="11.88671875" style="28" customWidth="1"/>
    <col min="13317" max="13317" width="15" style="28" customWidth="1"/>
    <col min="13318" max="13318" width="11.88671875" style="28" customWidth="1"/>
    <col min="13319" max="13319" width="7.44140625" style="28" customWidth="1"/>
    <col min="13320" max="13568" width="9.109375" style="28"/>
    <col min="13569" max="13569" width="23.109375" style="28" customWidth="1"/>
    <col min="13570" max="13570" width="9.109375" style="28"/>
    <col min="13571" max="13571" width="10.44140625" style="28" customWidth="1"/>
    <col min="13572" max="13572" width="11.88671875" style="28" customWidth="1"/>
    <col min="13573" max="13573" width="15" style="28" customWidth="1"/>
    <col min="13574" max="13574" width="11.88671875" style="28" customWidth="1"/>
    <col min="13575" max="13575" width="7.44140625" style="28" customWidth="1"/>
    <col min="13576" max="13824" width="9.109375" style="28"/>
    <col min="13825" max="13825" width="23.109375" style="28" customWidth="1"/>
    <col min="13826" max="13826" width="9.109375" style="28"/>
    <col min="13827" max="13827" width="10.44140625" style="28" customWidth="1"/>
    <col min="13828" max="13828" width="11.88671875" style="28" customWidth="1"/>
    <col min="13829" max="13829" width="15" style="28" customWidth="1"/>
    <col min="13830" max="13830" width="11.88671875" style="28" customWidth="1"/>
    <col min="13831" max="13831" width="7.44140625" style="28" customWidth="1"/>
    <col min="13832" max="14080" width="9.109375" style="28"/>
    <col min="14081" max="14081" width="23.109375" style="28" customWidth="1"/>
    <col min="14082" max="14082" width="9.109375" style="28"/>
    <col min="14083" max="14083" width="10.44140625" style="28" customWidth="1"/>
    <col min="14084" max="14084" width="11.88671875" style="28" customWidth="1"/>
    <col min="14085" max="14085" width="15" style="28" customWidth="1"/>
    <col min="14086" max="14086" width="11.88671875" style="28" customWidth="1"/>
    <col min="14087" max="14087" width="7.44140625" style="28" customWidth="1"/>
    <col min="14088" max="14336" width="9.109375" style="28"/>
    <col min="14337" max="14337" width="23.109375" style="28" customWidth="1"/>
    <col min="14338" max="14338" width="9.109375" style="28"/>
    <col min="14339" max="14339" width="10.44140625" style="28" customWidth="1"/>
    <col min="14340" max="14340" width="11.88671875" style="28" customWidth="1"/>
    <col min="14341" max="14341" width="15" style="28" customWidth="1"/>
    <col min="14342" max="14342" width="11.88671875" style="28" customWidth="1"/>
    <col min="14343" max="14343" width="7.44140625" style="28" customWidth="1"/>
    <col min="14344" max="14592" width="9.109375" style="28"/>
    <col min="14593" max="14593" width="23.109375" style="28" customWidth="1"/>
    <col min="14594" max="14594" width="9.109375" style="28"/>
    <col min="14595" max="14595" width="10.44140625" style="28" customWidth="1"/>
    <col min="14596" max="14596" width="11.88671875" style="28" customWidth="1"/>
    <col min="14597" max="14597" width="15" style="28" customWidth="1"/>
    <col min="14598" max="14598" width="11.88671875" style="28" customWidth="1"/>
    <col min="14599" max="14599" width="7.44140625" style="28" customWidth="1"/>
    <col min="14600" max="14848" width="9.109375" style="28"/>
    <col min="14849" max="14849" width="23.109375" style="28" customWidth="1"/>
    <col min="14850" max="14850" width="9.109375" style="28"/>
    <col min="14851" max="14851" width="10.44140625" style="28" customWidth="1"/>
    <col min="14852" max="14852" width="11.88671875" style="28" customWidth="1"/>
    <col min="14853" max="14853" width="15" style="28" customWidth="1"/>
    <col min="14854" max="14854" width="11.88671875" style="28" customWidth="1"/>
    <col min="14855" max="14855" width="7.44140625" style="28" customWidth="1"/>
    <col min="14856" max="15104" width="9.109375" style="28"/>
    <col min="15105" max="15105" width="23.109375" style="28" customWidth="1"/>
    <col min="15106" max="15106" width="9.109375" style="28"/>
    <col min="15107" max="15107" width="10.44140625" style="28" customWidth="1"/>
    <col min="15108" max="15108" width="11.88671875" style="28" customWidth="1"/>
    <col min="15109" max="15109" width="15" style="28" customWidth="1"/>
    <col min="15110" max="15110" width="11.88671875" style="28" customWidth="1"/>
    <col min="15111" max="15111" width="7.44140625" style="28" customWidth="1"/>
    <col min="15112" max="15360" width="9.109375" style="28"/>
    <col min="15361" max="15361" width="23.109375" style="28" customWidth="1"/>
    <col min="15362" max="15362" width="9.109375" style="28"/>
    <col min="15363" max="15363" width="10.44140625" style="28" customWidth="1"/>
    <col min="15364" max="15364" width="11.88671875" style="28" customWidth="1"/>
    <col min="15365" max="15365" width="15" style="28" customWidth="1"/>
    <col min="15366" max="15366" width="11.88671875" style="28" customWidth="1"/>
    <col min="15367" max="15367" width="7.44140625" style="28" customWidth="1"/>
    <col min="15368" max="15616" width="9.109375" style="28"/>
    <col min="15617" max="15617" width="23.109375" style="28" customWidth="1"/>
    <col min="15618" max="15618" width="9.109375" style="28"/>
    <col min="15619" max="15619" width="10.44140625" style="28" customWidth="1"/>
    <col min="15620" max="15620" width="11.88671875" style="28" customWidth="1"/>
    <col min="15621" max="15621" width="15" style="28" customWidth="1"/>
    <col min="15622" max="15622" width="11.88671875" style="28" customWidth="1"/>
    <col min="15623" max="15623" width="7.44140625" style="28" customWidth="1"/>
    <col min="15624" max="15872" width="9.109375" style="28"/>
    <col min="15873" max="15873" width="23.109375" style="28" customWidth="1"/>
    <col min="15874" max="15874" width="9.109375" style="28"/>
    <col min="15875" max="15875" width="10.44140625" style="28" customWidth="1"/>
    <col min="15876" max="15876" width="11.88671875" style="28" customWidth="1"/>
    <col min="15877" max="15877" width="15" style="28" customWidth="1"/>
    <col min="15878" max="15878" width="11.88671875" style="28" customWidth="1"/>
    <col min="15879" max="15879" width="7.44140625" style="28" customWidth="1"/>
    <col min="15880" max="16128" width="9.109375" style="28"/>
    <col min="16129" max="16129" width="23.109375" style="28" customWidth="1"/>
    <col min="16130" max="16130" width="9.109375" style="28"/>
    <col min="16131" max="16131" width="10.44140625" style="28" customWidth="1"/>
    <col min="16132" max="16132" width="11.88671875" style="28" customWidth="1"/>
    <col min="16133" max="16133" width="15" style="28" customWidth="1"/>
    <col min="16134" max="16134" width="11.88671875" style="28" customWidth="1"/>
    <col min="16135" max="16135" width="7.44140625" style="28" customWidth="1"/>
    <col min="16136" max="16384" width="9.109375" style="28"/>
  </cols>
  <sheetData>
    <row r="1" spans="1:8" ht="12.75" customHeight="1">
      <c r="A1" s="10"/>
      <c r="B1" s="11"/>
      <c r="C1" s="11"/>
      <c r="D1" s="11"/>
      <c r="E1" s="12" t="s">
        <v>157</v>
      </c>
      <c r="F1" s="12"/>
      <c r="G1" s="12"/>
      <c r="H1" s="35"/>
    </row>
    <row r="2" spans="1:8" ht="12.75" customHeight="1">
      <c r="A2" s="13"/>
      <c r="B2" s="14"/>
      <c r="C2" s="14"/>
      <c r="D2" s="14"/>
      <c r="E2" s="12" t="s">
        <v>143</v>
      </c>
      <c r="F2" s="12"/>
      <c r="G2" s="12"/>
      <c r="H2" s="35"/>
    </row>
    <row r="3" spans="1:8" ht="12.75" customHeight="1">
      <c r="A3" s="14"/>
      <c r="B3" s="14"/>
      <c r="C3" s="14"/>
      <c r="D3" s="14"/>
      <c r="E3" s="12" t="s">
        <v>158</v>
      </c>
      <c r="F3" s="12"/>
      <c r="G3" s="12"/>
      <c r="H3" s="35"/>
    </row>
    <row r="4" spans="1:8" ht="12.75" customHeight="1">
      <c r="A4" s="14"/>
      <c r="B4" s="14"/>
      <c r="C4" s="14"/>
      <c r="D4" s="14"/>
      <c r="E4" s="12" t="s">
        <v>159</v>
      </c>
      <c r="F4" s="12"/>
      <c r="G4" s="12"/>
      <c r="H4" s="35"/>
    </row>
    <row r="5" spans="1:8" ht="12.75" customHeight="1">
      <c r="A5" s="14"/>
      <c r="B5" s="14"/>
      <c r="C5" s="14"/>
      <c r="D5" s="14"/>
      <c r="E5" s="12" t="s">
        <v>160</v>
      </c>
      <c r="F5" s="12"/>
      <c r="G5" s="12"/>
      <c r="H5" s="35"/>
    </row>
    <row r="6" spans="1:8" ht="12.75" customHeight="1">
      <c r="A6" s="14"/>
      <c r="B6" s="14"/>
      <c r="C6" s="14"/>
      <c r="D6" s="14"/>
      <c r="E6" s="55" t="s">
        <v>161</v>
      </c>
      <c r="F6" s="56"/>
      <c r="G6" s="12"/>
      <c r="H6" s="35"/>
    </row>
    <row r="7" spans="1:8" ht="12.75" customHeight="1">
      <c r="A7" s="14"/>
      <c r="B7" s="14"/>
      <c r="C7" s="14"/>
      <c r="D7" s="14"/>
      <c r="E7" s="12"/>
      <c r="F7" s="12"/>
      <c r="G7" s="12"/>
      <c r="H7" s="2"/>
    </row>
    <row r="8" spans="1:8" ht="12.75" customHeight="1">
      <c r="A8" s="10"/>
      <c r="B8" s="14"/>
      <c r="C8" s="14"/>
      <c r="D8" s="14"/>
      <c r="E8" s="14"/>
      <c r="F8" s="15"/>
      <c r="G8" s="14"/>
      <c r="H8" s="35"/>
    </row>
    <row r="9" spans="1:8" ht="12.75" customHeight="1">
      <c r="A9" s="10"/>
      <c r="B9" s="14"/>
      <c r="C9" s="14"/>
      <c r="D9" s="14"/>
      <c r="E9" s="12"/>
      <c r="F9" s="12"/>
      <c r="G9" s="16" t="s">
        <v>151</v>
      </c>
      <c r="H9" s="1"/>
    </row>
    <row r="10" spans="1:8" ht="12.75" customHeight="1">
      <c r="A10" s="18"/>
      <c r="B10" s="37"/>
      <c r="C10" s="37"/>
      <c r="D10" s="37"/>
      <c r="E10" s="38"/>
      <c r="F10" s="39" t="s">
        <v>174</v>
      </c>
      <c r="G10" s="16"/>
      <c r="H10" s="1"/>
    </row>
    <row r="11" spans="1:8" ht="38.4" customHeight="1">
      <c r="A11" s="17" t="s">
        <v>136</v>
      </c>
      <c r="B11" s="50" t="s">
        <v>194</v>
      </c>
      <c r="C11" s="57"/>
      <c r="D11" s="57"/>
      <c r="E11" s="57"/>
      <c r="F11" s="18" t="s">
        <v>145</v>
      </c>
      <c r="G11" s="16">
        <v>32275620</v>
      </c>
      <c r="H11" s="1"/>
    </row>
    <row r="12" spans="1:8" ht="34.799999999999997" customHeight="1">
      <c r="A12" s="20" t="s">
        <v>175</v>
      </c>
      <c r="B12" s="58" t="s">
        <v>193</v>
      </c>
      <c r="C12" s="59"/>
      <c r="D12" s="59"/>
      <c r="E12" s="59"/>
      <c r="F12" s="21" t="s">
        <v>132</v>
      </c>
      <c r="G12" s="16">
        <v>1009</v>
      </c>
      <c r="H12" s="1"/>
    </row>
    <row r="13" spans="1:8" ht="12.75" customHeight="1">
      <c r="A13" s="17" t="s">
        <v>138</v>
      </c>
      <c r="B13" s="50" t="s">
        <v>186</v>
      </c>
      <c r="C13" s="57"/>
      <c r="D13" s="57"/>
      <c r="E13" s="57"/>
      <c r="F13" s="18" t="s">
        <v>131</v>
      </c>
      <c r="G13" s="19">
        <v>9024</v>
      </c>
      <c r="H13" s="1"/>
    </row>
    <row r="14" spans="1:8" ht="12.75" customHeight="1">
      <c r="A14" s="17" t="s">
        <v>137</v>
      </c>
      <c r="B14" s="50" t="s">
        <v>188</v>
      </c>
      <c r="C14" s="51"/>
      <c r="D14" s="51"/>
      <c r="E14" s="51"/>
      <c r="F14" s="18" t="s">
        <v>156</v>
      </c>
      <c r="G14" s="19" t="s">
        <v>187</v>
      </c>
      <c r="H14" s="1"/>
    </row>
    <row r="15" spans="1:8" ht="12.75" customHeight="1">
      <c r="A15" s="21" t="s">
        <v>133</v>
      </c>
      <c r="B15" s="58" t="s">
        <v>189</v>
      </c>
      <c r="C15" s="60"/>
      <c r="D15" s="60"/>
      <c r="E15" s="60"/>
      <c r="F15" s="21"/>
      <c r="G15" s="21"/>
      <c r="H15" s="1"/>
    </row>
    <row r="16" spans="1:8" ht="12.75" customHeight="1">
      <c r="A16" s="17" t="s">
        <v>134</v>
      </c>
      <c r="B16" s="50">
        <v>741261</v>
      </c>
      <c r="C16" s="51"/>
      <c r="D16" s="51"/>
      <c r="E16" s="51"/>
      <c r="F16" s="18"/>
      <c r="G16" s="18"/>
      <c r="H16" s="1"/>
    </row>
    <row r="17" spans="1:9" ht="12.75" customHeight="1">
      <c r="A17" s="18" t="s">
        <v>135</v>
      </c>
      <c r="B17" s="50" t="s">
        <v>190</v>
      </c>
      <c r="C17" s="51"/>
      <c r="D17" s="51"/>
      <c r="E17" s="51"/>
      <c r="F17" s="18"/>
      <c r="G17" s="18"/>
      <c r="H17" s="1"/>
    </row>
    <row r="18" spans="1:9" ht="12.75" customHeight="1">
      <c r="A18" s="2"/>
      <c r="B18" s="1"/>
      <c r="C18" s="1"/>
      <c r="D18" s="1"/>
      <c r="E18" s="1"/>
      <c r="F18" s="1"/>
      <c r="G18" s="1"/>
      <c r="H18" s="1"/>
    </row>
    <row r="19" spans="1:9" ht="12.75" customHeight="1">
      <c r="A19" s="52" t="s">
        <v>162</v>
      </c>
      <c r="B19" s="52"/>
      <c r="C19" s="52"/>
      <c r="D19" s="52"/>
      <c r="E19" s="52"/>
      <c r="F19" s="52"/>
      <c r="G19" s="52"/>
      <c r="H19" s="52"/>
    </row>
    <row r="20" spans="1:9" ht="12.75" customHeight="1">
      <c r="A20" s="53" t="s">
        <v>195</v>
      </c>
      <c r="B20" s="52"/>
      <c r="C20" s="52"/>
      <c r="D20" s="52"/>
      <c r="E20" s="52"/>
      <c r="F20" s="52"/>
      <c r="G20" s="52"/>
      <c r="H20" s="52"/>
    </row>
    <row r="21" spans="1:9" ht="12.75" customHeight="1">
      <c r="A21" s="54" t="s">
        <v>149</v>
      </c>
      <c r="B21" s="54"/>
      <c r="C21" s="54"/>
      <c r="D21" s="54"/>
      <c r="E21" s="54"/>
      <c r="F21" s="54"/>
      <c r="G21" s="54"/>
      <c r="H21" s="54"/>
    </row>
    <row r="22" spans="1:9" ht="12.75" customHeight="1">
      <c r="A22" s="34"/>
      <c r="B22" s="34"/>
      <c r="C22" s="34"/>
      <c r="D22" s="34"/>
      <c r="E22" s="34"/>
      <c r="F22" s="34"/>
      <c r="G22" s="34"/>
      <c r="H22" s="34"/>
    </row>
    <row r="23" spans="1:9" ht="12.75" customHeight="1">
      <c r="A23" s="52" t="s">
        <v>147</v>
      </c>
      <c r="B23" s="52"/>
      <c r="C23" s="52"/>
      <c r="D23" s="52"/>
      <c r="E23" s="52"/>
      <c r="F23" s="52"/>
      <c r="G23" s="52"/>
      <c r="H23" s="52"/>
    </row>
    <row r="24" spans="1:9" ht="12.75" customHeight="1">
      <c r="A24" s="1" t="s">
        <v>163</v>
      </c>
      <c r="B24" s="4"/>
      <c r="C24" s="4"/>
      <c r="D24" s="4"/>
      <c r="E24" s="4"/>
      <c r="F24" s="4"/>
      <c r="G24" s="4"/>
      <c r="H24" s="4"/>
    </row>
    <row r="25" spans="1:9" ht="27" customHeight="1">
      <c r="A25" s="65" t="s">
        <v>164</v>
      </c>
      <c r="B25" s="66"/>
      <c r="C25" s="5" t="s">
        <v>130</v>
      </c>
      <c r="D25" s="5" t="s">
        <v>150</v>
      </c>
      <c r="E25" s="5" t="s">
        <v>148</v>
      </c>
      <c r="F25" s="5" t="s">
        <v>152</v>
      </c>
      <c r="G25" s="5" t="s">
        <v>153</v>
      </c>
      <c r="H25" s="1"/>
      <c r="I25" s="1"/>
    </row>
    <row r="26" spans="1:9" ht="12.75" customHeight="1">
      <c r="A26" s="65">
        <v>1</v>
      </c>
      <c r="B26" s="66"/>
      <c r="C26" s="5">
        <v>2</v>
      </c>
      <c r="D26" s="3">
        <v>3</v>
      </c>
      <c r="E26" s="5">
        <v>4</v>
      </c>
      <c r="F26" s="3">
        <v>5</v>
      </c>
      <c r="G26" s="5">
        <v>6</v>
      </c>
      <c r="H26" s="1"/>
      <c r="I26" s="1"/>
    </row>
    <row r="27" spans="1:9" ht="27.75" customHeight="1">
      <c r="A27" s="67" t="s">
        <v>59</v>
      </c>
      <c r="B27" s="68"/>
      <c r="C27" s="68"/>
      <c r="D27" s="68"/>
      <c r="E27" s="68"/>
      <c r="F27" s="68"/>
      <c r="G27" s="69"/>
      <c r="H27" s="6"/>
    </row>
    <row r="28" spans="1:9" ht="24" customHeight="1">
      <c r="A28" s="70" t="s">
        <v>165</v>
      </c>
      <c r="B28" s="71"/>
      <c r="C28" s="5"/>
      <c r="D28" s="7"/>
      <c r="E28" s="7"/>
      <c r="F28" s="7"/>
      <c r="G28" s="8"/>
      <c r="H28" s="9"/>
      <c r="I28" s="9"/>
    </row>
    <row r="29" spans="1:9" ht="22.5" customHeight="1">
      <c r="A29" s="61" t="s">
        <v>113</v>
      </c>
      <c r="B29" s="62"/>
      <c r="C29" s="29" t="s">
        <v>169</v>
      </c>
      <c r="D29" s="22">
        <v>254.97</v>
      </c>
      <c r="E29" s="22">
        <v>219.8</v>
      </c>
      <c r="F29" s="22">
        <f>E29-D29</f>
        <v>-35.169999999999987</v>
      </c>
      <c r="G29" s="30">
        <f>E29/D29</f>
        <v>0.8620622033964781</v>
      </c>
    </row>
    <row r="30" spans="1:9" ht="21" customHeight="1">
      <c r="A30" s="61" t="s">
        <v>166</v>
      </c>
      <c r="B30" s="62"/>
      <c r="C30" s="29" t="s">
        <v>170</v>
      </c>
      <c r="D30" s="22"/>
      <c r="E30" s="22"/>
      <c r="F30" s="22"/>
      <c r="G30" s="30"/>
    </row>
    <row r="31" spans="1:9" ht="12.75" customHeight="1">
      <c r="A31" s="61" t="s">
        <v>167</v>
      </c>
      <c r="B31" s="62"/>
      <c r="C31" s="29" t="s">
        <v>171</v>
      </c>
      <c r="D31" s="22">
        <v>42.5</v>
      </c>
      <c r="E31" s="22">
        <v>36.6</v>
      </c>
      <c r="F31" s="22">
        <f t="shared" ref="F31:F69" si="0">E31-D31</f>
        <v>-5.8999999999999986</v>
      </c>
      <c r="G31" s="30">
        <f t="shared" ref="G31:G69" si="1">E31/D31</f>
        <v>0.86117647058823532</v>
      </c>
    </row>
    <row r="32" spans="1:9" ht="12.75" customHeight="1">
      <c r="A32" s="61" t="s">
        <v>168</v>
      </c>
      <c r="B32" s="62"/>
      <c r="C32" s="29" t="s">
        <v>172</v>
      </c>
      <c r="D32" s="22"/>
      <c r="E32" s="22"/>
      <c r="F32" s="22"/>
      <c r="G32" s="30"/>
    </row>
    <row r="33" spans="1:7" ht="37.5" customHeight="1">
      <c r="A33" s="63" t="s">
        <v>111</v>
      </c>
      <c r="B33" s="64"/>
      <c r="C33" s="31" t="s">
        <v>173</v>
      </c>
      <c r="D33" s="23">
        <f>D29-D31</f>
        <v>212.47</v>
      </c>
      <c r="E33" s="23">
        <f>E29-E31</f>
        <v>183.20000000000002</v>
      </c>
      <c r="F33" s="22">
        <f t="shared" si="0"/>
        <v>-29.269999999999982</v>
      </c>
      <c r="G33" s="30">
        <f t="shared" si="1"/>
        <v>0.86223937497058412</v>
      </c>
    </row>
    <row r="34" spans="1:7" ht="12.75" customHeight="1">
      <c r="A34" s="61" t="s">
        <v>176</v>
      </c>
      <c r="B34" s="62"/>
      <c r="C34" s="29" t="s">
        <v>26</v>
      </c>
      <c r="D34" s="22">
        <v>3144.56</v>
      </c>
      <c r="E34" s="22">
        <v>2078.4</v>
      </c>
      <c r="F34" s="22">
        <f t="shared" si="0"/>
        <v>-1066.1599999999999</v>
      </c>
      <c r="G34" s="30">
        <f t="shared" si="1"/>
        <v>0.66095097565319161</v>
      </c>
    </row>
    <row r="35" spans="1:7" ht="12.75" customHeight="1">
      <c r="A35" s="61" t="s">
        <v>112</v>
      </c>
      <c r="B35" s="62"/>
      <c r="C35" s="29"/>
      <c r="D35" s="22"/>
      <c r="E35" s="22"/>
      <c r="F35" s="22"/>
      <c r="G35" s="30"/>
    </row>
    <row r="36" spans="1:7" ht="21" customHeight="1">
      <c r="A36" s="61" t="s">
        <v>177</v>
      </c>
      <c r="B36" s="62"/>
      <c r="C36" s="29" t="s">
        <v>27</v>
      </c>
      <c r="D36" s="22"/>
      <c r="E36" s="22"/>
      <c r="F36" s="22"/>
      <c r="G36" s="30"/>
    </row>
    <row r="37" spans="1:7" ht="12.75" customHeight="1">
      <c r="A37" s="61" t="s">
        <v>178</v>
      </c>
      <c r="B37" s="62"/>
      <c r="C37" s="29" t="s">
        <v>28</v>
      </c>
      <c r="D37" s="22"/>
      <c r="E37" s="22"/>
      <c r="F37" s="22"/>
      <c r="G37" s="30"/>
    </row>
    <row r="38" spans="1:7" ht="27.75" customHeight="1">
      <c r="A38" s="61" t="s">
        <v>179</v>
      </c>
      <c r="B38" s="62"/>
      <c r="C38" s="29" t="s">
        <v>29</v>
      </c>
      <c r="D38" s="22"/>
      <c r="E38" s="22"/>
      <c r="F38" s="22"/>
      <c r="G38" s="30"/>
    </row>
    <row r="39" spans="1:7" ht="12.75" customHeight="1">
      <c r="A39" s="61" t="s">
        <v>0</v>
      </c>
      <c r="B39" s="62"/>
      <c r="C39" s="29" t="s">
        <v>30</v>
      </c>
      <c r="D39" s="22"/>
      <c r="E39" s="22"/>
      <c r="F39" s="22"/>
      <c r="G39" s="30"/>
    </row>
    <row r="40" spans="1:7" ht="12.75" customHeight="1">
      <c r="A40" s="61" t="s">
        <v>1</v>
      </c>
      <c r="B40" s="62"/>
      <c r="C40" s="29" t="s">
        <v>31</v>
      </c>
      <c r="D40" s="22"/>
      <c r="E40" s="22"/>
      <c r="F40" s="22"/>
      <c r="G40" s="30"/>
    </row>
    <row r="41" spans="1:7" ht="12.75" customHeight="1">
      <c r="A41" s="61" t="s">
        <v>114</v>
      </c>
      <c r="B41" s="62"/>
      <c r="C41" s="29" t="s">
        <v>32</v>
      </c>
      <c r="D41" s="22">
        <v>43.3</v>
      </c>
      <c r="E41" s="22">
        <v>55.8</v>
      </c>
      <c r="F41" s="22">
        <f t="shared" si="0"/>
        <v>12.5</v>
      </c>
      <c r="G41" s="30">
        <f t="shared" si="1"/>
        <v>1.2886836027713626</v>
      </c>
    </row>
    <row r="42" spans="1:7" ht="12.75" customHeight="1">
      <c r="A42" s="61" t="s">
        <v>142</v>
      </c>
      <c r="B42" s="62"/>
      <c r="C42" s="29"/>
      <c r="D42" s="22"/>
      <c r="E42" s="22"/>
      <c r="F42" s="22"/>
      <c r="G42" s="30"/>
    </row>
    <row r="43" spans="1:7" ht="16.5" customHeight="1">
      <c r="A43" s="61" t="s">
        <v>180</v>
      </c>
      <c r="B43" s="62"/>
      <c r="C43" s="29" t="s">
        <v>33</v>
      </c>
      <c r="D43" s="22"/>
      <c r="E43" s="22"/>
      <c r="F43" s="22"/>
      <c r="G43" s="30"/>
    </row>
    <row r="44" spans="1:7" ht="18" customHeight="1">
      <c r="A44" s="61" t="s">
        <v>115</v>
      </c>
      <c r="B44" s="62"/>
      <c r="C44" s="29" t="s">
        <v>34</v>
      </c>
      <c r="D44" s="22">
        <v>43.3</v>
      </c>
      <c r="E44" s="22">
        <v>55.8</v>
      </c>
      <c r="F44" s="22">
        <f t="shared" si="0"/>
        <v>12.5</v>
      </c>
      <c r="G44" s="30">
        <f t="shared" si="1"/>
        <v>1.2886836027713626</v>
      </c>
    </row>
    <row r="45" spans="1:7" ht="12.75" customHeight="1">
      <c r="A45" s="63" t="s">
        <v>21</v>
      </c>
      <c r="B45" s="64"/>
      <c r="C45" s="31" t="s">
        <v>35</v>
      </c>
      <c r="D45" s="23">
        <f>D33+D34+D41</f>
        <v>3400.33</v>
      </c>
      <c r="E45" s="23">
        <f>E33+E34+E41</f>
        <v>2317.4</v>
      </c>
      <c r="F45" s="22">
        <f t="shared" si="0"/>
        <v>-1082.9299999999998</v>
      </c>
      <c r="G45" s="30">
        <f t="shared" si="1"/>
        <v>0.68152208756208965</v>
      </c>
    </row>
    <row r="46" spans="1:7" ht="25.5" customHeight="1">
      <c r="A46" s="63" t="s">
        <v>116</v>
      </c>
      <c r="B46" s="64"/>
      <c r="C46" s="31"/>
      <c r="D46" s="22"/>
      <c r="E46" s="22"/>
      <c r="F46" s="22"/>
      <c r="G46" s="30"/>
    </row>
    <row r="47" spans="1:7" ht="25.5" customHeight="1">
      <c r="A47" s="61" t="s">
        <v>117</v>
      </c>
      <c r="B47" s="62"/>
      <c r="C47" s="29" t="s">
        <v>36</v>
      </c>
      <c r="D47" s="22">
        <v>180</v>
      </c>
      <c r="E47" s="22">
        <v>172</v>
      </c>
      <c r="F47" s="22">
        <f t="shared" si="0"/>
        <v>-8</v>
      </c>
      <c r="G47" s="30">
        <f t="shared" si="1"/>
        <v>0.9555555555555556</v>
      </c>
    </row>
    <row r="48" spans="1:7" ht="12.75" customHeight="1">
      <c r="A48" s="61" t="s">
        <v>129</v>
      </c>
      <c r="B48" s="62"/>
      <c r="C48" s="29" t="s">
        <v>37</v>
      </c>
      <c r="D48" s="22">
        <v>834.95</v>
      </c>
      <c r="E48" s="22">
        <v>729.5</v>
      </c>
      <c r="F48" s="22">
        <f t="shared" si="0"/>
        <v>-105.45000000000005</v>
      </c>
      <c r="G48" s="30">
        <f t="shared" si="1"/>
        <v>0.87370501227618413</v>
      </c>
    </row>
    <row r="49" spans="1:7" ht="12.75" customHeight="1">
      <c r="A49" s="61" t="s">
        <v>146</v>
      </c>
      <c r="B49" s="62"/>
      <c r="C49" s="29" t="s">
        <v>38</v>
      </c>
      <c r="D49" s="22"/>
      <c r="E49" s="22"/>
      <c r="F49" s="22"/>
      <c r="G49" s="30"/>
    </row>
    <row r="50" spans="1:7" ht="12.75" customHeight="1">
      <c r="A50" s="61" t="s">
        <v>140</v>
      </c>
      <c r="B50" s="62"/>
      <c r="C50" s="29" t="s">
        <v>39</v>
      </c>
      <c r="D50" s="22">
        <v>2309.61</v>
      </c>
      <c r="E50" s="22">
        <v>1413.4</v>
      </c>
      <c r="F50" s="22">
        <f t="shared" si="0"/>
        <v>-896.21</v>
      </c>
      <c r="G50" s="30">
        <f t="shared" si="1"/>
        <v>0.61196479059235109</v>
      </c>
    </row>
    <row r="51" spans="1:7" ht="12.75" customHeight="1">
      <c r="A51" s="61" t="s">
        <v>118</v>
      </c>
      <c r="B51" s="62"/>
      <c r="C51" s="29" t="s">
        <v>40</v>
      </c>
      <c r="D51" s="22"/>
      <c r="E51" s="22"/>
      <c r="F51" s="22"/>
      <c r="G51" s="30"/>
    </row>
    <row r="52" spans="1:7" ht="12.75" customHeight="1">
      <c r="A52" s="61" t="s">
        <v>119</v>
      </c>
      <c r="B52" s="62"/>
      <c r="C52" s="29" t="s">
        <v>41</v>
      </c>
      <c r="D52" s="22"/>
      <c r="E52" s="22"/>
      <c r="F52" s="22"/>
      <c r="G52" s="30"/>
    </row>
    <row r="53" spans="1:7">
      <c r="A53" s="61" t="s">
        <v>120</v>
      </c>
      <c r="B53" s="62"/>
      <c r="C53" s="29" t="s">
        <v>42</v>
      </c>
      <c r="D53" s="22"/>
      <c r="E53" s="22"/>
      <c r="F53" s="22"/>
      <c r="G53" s="30"/>
    </row>
    <row r="54" spans="1:7">
      <c r="A54" s="63" t="s">
        <v>121</v>
      </c>
      <c r="B54" s="64"/>
      <c r="C54" s="31" t="s">
        <v>43</v>
      </c>
      <c r="D54" s="23">
        <f>SUM(D47:D53)</f>
        <v>3324.5600000000004</v>
      </c>
      <c r="E54" s="23">
        <f>SUM(E47:E53)</f>
        <v>2314.9</v>
      </c>
      <c r="F54" s="22">
        <f t="shared" si="0"/>
        <v>-1009.6600000000003</v>
      </c>
      <c r="G54" s="30">
        <f t="shared" si="1"/>
        <v>0.69630266862381784</v>
      </c>
    </row>
    <row r="55" spans="1:7" ht="28.5" customHeight="1">
      <c r="A55" s="63" t="s">
        <v>122</v>
      </c>
      <c r="B55" s="64"/>
      <c r="C55" s="31"/>
      <c r="D55" s="22"/>
      <c r="E55" s="22"/>
      <c r="F55" s="22"/>
      <c r="G55" s="30"/>
    </row>
    <row r="56" spans="1:7">
      <c r="A56" s="61" t="s">
        <v>123</v>
      </c>
      <c r="B56" s="62"/>
      <c r="C56" s="29" t="s">
        <v>44</v>
      </c>
      <c r="D56" s="22">
        <f>D33-D47+0</f>
        <v>32.47</v>
      </c>
      <c r="E56" s="22">
        <f>E33-E47</f>
        <v>11.200000000000017</v>
      </c>
      <c r="F56" s="22">
        <f t="shared" si="0"/>
        <v>-21.269999999999982</v>
      </c>
      <c r="G56" s="30">
        <f t="shared" si="1"/>
        <v>0.34493378503233807</v>
      </c>
    </row>
    <row r="57" spans="1:7">
      <c r="A57" s="61" t="s">
        <v>124</v>
      </c>
      <c r="B57" s="62"/>
      <c r="C57" s="29" t="s">
        <v>45</v>
      </c>
      <c r="D57" s="22">
        <v>32.47</v>
      </c>
      <c r="E57" s="22">
        <v>11.2</v>
      </c>
      <c r="F57" s="22">
        <f t="shared" si="0"/>
        <v>-21.27</v>
      </c>
      <c r="G57" s="30">
        <f t="shared" si="1"/>
        <v>0.34493378503233751</v>
      </c>
    </row>
    <row r="58" spans="1:7">
      <c r="A58" s="61" t="s">
        <v>139</v>
      </c>
      <c r="B58" s="62"/>
      <c r="C58" s="29" t="s">
        <v>46</v>
      </c>
      <c r="D58" s="22"/>
      <c r="E58" s="22"/>
      <c r="F58" s="22"/>
      <c r="G58" s="30"/>
    </row>
    <row r="59" spans="1:7" ht="24" customHeight="1">
      <c r="A59" s="61" t="s">
        <v>125</v>
      </c>
      <c r="B59" s="62"/>
      <c r="C59" s="29" t="s">
        <v>47</v>
      </c>
      <c r="D59" s="22">
        <f>D56+D34-D48-D50</f>
        <v>32.4699999999998</v>
      </c>
      <c r="E59" s="22">
        <f>E56+E34-E48-E50</f>
        <v>-53.300000000000182</v>
      </c>
      <c r="F59" s="22">
        <f t="shared" si="0"/>
        <v>-85.769999999999982</v>
      </c>
      <c r="G59" s="30">
        <f t="shared" si="1"/>
        <v>-1.6415152448414079</v>
      </c>
    </row>
    <row r="60" spans="1:7">
      <c r="A60" s="61" t="s">
        <v>127</v>
      </c>
      <c r="B60" s="62"/>
      <c r="C60" s="29" t="s">
        <v>48</v>
      </c>
      <c r="D60" s="22">
        <v>32.89</v>
      </c>
      <c r="E60" s="22"/>
      <c r="F60" s="22">
        <f t="shared" si="0"/>
        <v>-32.89</v>
      </c>
      <c r="G60" s="30">
        <f t="shared" si="1"/>
        <v>0</v>
      </c>
    </row>
    <row r="61" spans="1:7">
      <c r="A61" s="61" t="s">
        <v>128</v>
      </c>
      <c r="B61" s="62"/>
      <c r="C61" s="29" t="s">
        <v>49</v>
      </c>
      <c r="D61" s="22"/>
      <c r="E61" s="22">
        <v>53.3</v>
      </c>
      <c r="F61" s="22">
        <f t="shared" si="0"/>
        <v>53.3</v>
      </c>
      <c r="G61" s="30"/>
    </row>
    <row r="62" spans="1:7" ht="26.25" customHeight="1">
      <c r="A62" s="61" t="s">
        <v>126</v>
      </c>
      <c r="B62" s="62"/>
      <c r="C62" s="29" t="s">
        <v>50</v>
      </c>
      <c r="D62" s="22">
        <f>D59+D39+D40+D41-D51-D52</f>
        <v>75.769999999999797</v>
      </c>
      <c r="E62" s="22">
        <f>E59+E39+E40+E41-E51-E52</f>
        <v>2.4999999999998153</v>
      </c>
      <c r="F62" s="22">
        <f t="shared" si="0"/>
        <v>-73.269999999999982</v>
      </c>
      <c r="G62" s="30">
        <f t="shared" si="1"/>
        <v>3.2994588887420115E-2</v>
      </c>
    </row>
    <row r="63" spans="1:7">
      <c r="A63" s="61" t="s">
        <v>124</v>
      </c>
      <c r="B63" s="62"/>
      <c r="C63" s="29" t="s">
        <v>51</v>
      </c>
      <c r="D63" s="22">
        <v>75.77</v>
      </c>
      <c r="E63" s="22">
        <v>2.5</v>
      </c>
      <c r="F63" s="22">
        <f t="shared" si="0"/>
        <v>-73.27</v>
      </c>
      <c r="G63" s="30">
        <f t="shared" si="1"/>
        <v>3.2994588887422467E-2</v>
      </c>
    </row>
    <row r="64" spans="1:7">
      <c r="A64" s="61" t="s">
        <v>139</v>
      </c>
      <c r="B64" s="62"/>
      <c r="C64" s="29" t="s">
        <v>52</v>
      </c>
      <c r="D64" s="22"/>
      <c r="E64" s="22"/>
      <c r="F64" s="22"/>
      <c r="G64" s="30"/>
    </row>
    <row r="65" spans="1:8" ht="26.25" customHeight="1">
      <c r="A65" s="61" t="s">
        <v>53</v>
      </c>
      <c r="B65" s="62"/>
      <c r="C65" s="29" t="s">
        <v>54</v>
      </c>
      <c r="D65" s="22">
        <v>13.64</v>
      </c>
      <c r="E65" s="22">
        <v>0.5</v>
      </c>
      <c r="F65" s="22">
        <f t="shared" si="0"/>
        <v>-13.14</v>
      </c>
      <c r="G65" s="30">
        <f t="shared" si="1"/>
        <v>3.6656891495601168E-2</v>
      </c>
    </row>
    <row r="66" spans="1:8">
      <c r="A66" s="61" t="s">
        <v>181</v>
      </c>
      <c r="B66" s="62"/>
      <c r="C66" s="29" t="s">
        <v>55</v>
      </c>
      <c r="D66" s="22">
        <f>D63-D65</f>
        <v>62.129999999999995</v>
      </c>
      <c r="E66" s="22">
        <f>E63-E65</f>
        <v>2</v>
      </c>
      <c r="F66" s="22">
        <f t="shared" si="0"/>
        <v>-60.129999999999995</v>
      </c>
      <c r="G66" s="30">
        <f t="shared" si="1"/>
        <v>3.219056816352809E-2</v>
      </c>
    </row>
    <row r="67" spans="1:8">
      <c r="A67" s="61" t="s">
        <v>127</v>
      </c>
      <c r="B67" s="62"/>
      <c r="C67" s="29" t="s">
        <v>56</v>
      </c>
      <c r="D67" s="22">
        <f>D66</f>
        <v>62.129999999999995</v>
      </c>
      <c r="E67" s="22">
        <f>E66</f>
        <v>2</v>
      </c>
      <c r="F67" s="22">
        <f t="shared" si="0"/>
        <v>-60.129999999999995</v>
      </c>
      <c r="G67" s="30">
        <f t="shared" si="1"/>
        <v>3.219056816352809E-2</v>
      </c>
    </row>
    <row r="68" spans="1:8">
      <c r="A68" s="61" t="s">
        <v>128</v>
      </c>
      <c r="B68" s="62"/>
      <c r="C68" s="29" t="s">
        <v>57</v>
      </c>
      <c r="D68" s="22"/>
      <c r="E68" s="22"/>
      <c r="F68" s="22"/>
      <c r="G68" s="30"/>
    </row>
    <row r="69" spans="1:8" ht="27" customHeight="1">
      <c r="A69" s="61" t="s">
        <v>2</v>
      </c>
      <c r="B69" s="62"/>
      <c r="C69" s="29" t="s">
        <v>58</v>
      </c>
      <c r="D69" s="22">
        <f>D67*10%</f>
        <v>6.2130000000000001</v>
      </c>
      <c r="E69" s="22">
        <f>E67*10%</f>
        <v>0.2</v>
      </c>
      <c r="F69" s="22">
        <f t="shared" si="0"/>
        <v>-6.0129999999999999</v>
      </c>
      <c r="G69" s="30">
        <f t="shared" si="1"/>
        <v>3.219056816352809E-2</v>
      </c>
    </row>
    <row r="70" spans="1:8" ht="24.75" customHeight="1">
      <c r="A70" s="72" t="s">
        <v>60</v>
      </c>
      <c r="B70" s="73"/>
      <c r="C70" s="73"/>
      <c r="D70" s="73"/>
      <c r="E70" s="73"/>
      <c r="F70" s="73"/>
      <c r="G70" s="74"/>
      <c r="H70" s="6"/>
    </row>
    <row r="71" spans="1:8">
      <c r="A71" s="75" t="s">
        <v>3</v>
      </c>
      <c r="B71" s="76"/>
      <c r="C71" s="29" t="s">
        <v>61</v>
      </c>
      <c r="D71" s="22">
        <v>824.03</v>
      </c>
      <c r="E71" s="22">
        <v>283.49</v>
      </c>
      <c r="F71" s="22">
        <f>E71-D71</f>
        <v>-540.54</v>
      </c>
      <c r="G71" s="30">
        <f>E71/D71</f>
        <v>0.3440287368178343</v>
      </c>
    </row>
    <row r="72" spans="1:8">
      <c r="A72" s="75" t="s">
        <v>4</v>
      </c>
      <c r="B72" s="76"/>
      <c r="C72" s="29" t="s">
        <v>62</v>
      </c>
      <c r="D72" s="22">
        <v>1807.54</v>
      </c>
      <c r="E72" s="22">
        <v>1551.76</v>
      </c>
      <c r="F72" s="22">
        <f t="shared" ref="F72:F76" si="2">E72-D72</f>
        <v>-255.77999999999997</v>
      </c>
      <c r="G72" s="30">
        <f t="shared" ref="G72:G76" si="3">E72/D72</f>
        <v>0.85849275811323678</v>
      </c>
    </row>
    <row r="73" spans="1:8">
      <c r="A73" s="75" t="s">
        <v>5</v>
      </c>
      <c r="B73" s="76"/>
      <c r="C73" s="29" t="s">
        <v>63</v>
      </c>
      <c r="D73" s="22">
        <v>390.33</v>
      </c>
      <c r="E73" s="22">
        <v>330.15</v>
      </c>
      <c r="F73" s="22">
        <f t="shared" si="2"/>
        <v>-60.180000000000007</v>
      </c>
      <c r="G73" s="30">
        <f t="shared" si="3"/>
        <v>0.84582276535239409</v>
      </c>
    </row>
    <row r="74" spans="1:8">
      <c r="A74" s="75" t="s">
        <v>6</v>
      </c>
      <c r="B74" s="76"/>
      <c r="C74" s="29" t="s">
        <v>64</v>
      </c>
      <c r="D74" s="22">
        <v>61.88</v>
      </c>
      <c r="E74" s="22">
        <v>70.180000000000007</v>
      </c>
      <c r="F74" s="22">
        <f t="shared" si="2"/>
        <v>8.3000000000000043</v>
      </c>
      <c r="G74" s="30">
        <f t="shared" si="3"/>
        <v>1.1341305753070459</v>
      </c>
    </row>
    <row r="75" spans="1:8">
      <c r="A75" s="75" t="s">
        <v>7</v>
      </c>
      <c r="B75" s="76"/>
      <c r="C75" s="5">
        <v>280</v>
      </c>
      <c r="D75" s="22">
        <v>122.66</v>
      </c>
      <c r="E75" s="22">
        <v>79.319999999999993</v>
      </c>
      <c r="F75" s="22">
        <f t="shared" si="2"/>
        <v>-43.34</v>
      </c>
      <c r="G75" s="30">
        <f t="shared" si="3"/>
        <v>0.64666557965106797</v>
      </c>
    </row>
    <row r="76" spans="1:8">
      <c r="A76" s="75" t="s">
        <v>22</v>
      </c>
      <c r="B76" s="76"/>
      <c r="C76" s="5">
        <v>290</v>
      </c>
      <c r="D76" s="22">
        <f>SUM(D71:D75)</f>
        <v>3206.4399999999996</v>
      </c>
      <c r="E76" s="22">
        <f>SUM(E71:E75)</f>
        <v>2314.9</v>
      </c>
      <c r="F76" s="22">
        <f t="shared" si="2"/>
        <v>-891.53999999999951</v>
      </c>
      <c r="G76" s="30">
        <f t="shared" si="3"/>
        <v>0.72195331894562209</v>
      </c>
    </row>
    <row r="77" spans="1:8" ht="22.5" customHeight="1">
      <c r="A77" s="72" t="s">
        <v>65</v>
      </c>
      <c r="B77" s="77"/>
      <c r="C77" s="77"/>
      <c r="D77" s="77"/>
      <c r="E77" s="77"/>
      <c r="F77" s="78"/>
      <c r="G77" s="25"/>
      <c r="H77" s="6"/>
    </row>
    <row r="78" spans="1:8" ht="39" customHeight="1">
      <c r="A78" s="79" t="s">
        <v>8</v>
      </c>
      <c r="B78" s="80"/>
      <c r="C78" s="31" t="s">
        <v>66</v>
      </c>
      <c r="D78" s="23">
        <f>D79+D80+D82</f>
        <v>62.24</v>
      </c>
      <c r="E78" s="23">
        <f>E79+E80+E82</f>
        <v>30.81</v>
      </c>
      <c r="F78" s="23">
        <f>E78-D78</f>
        <v>-31.430000000000003</v>
      </c>
      <c r="G78" s="32">
        <f>E78/D78</f>
        <v>0.4950192802056555</v>
      </c>
    </row>
    <row r="79" spans="1:8">
      <c r="A79" s="75" t="s">
        <v>9</v>
      </c>
      <c r="B79" s="76"/>
      <c r="C79" s="29" t="s">
        <v>67</v>
      </c>
      <c r="D79" s="22">
        <v>13.64</v>
      </c>
      <c r="E79" s="22">
        <v>0.66</v>
      </c>
      <c r="F79" s="22">
        <f t="shared" ref="F79:F93" si="4">E79-D79</f>
        <v>-12.98</v>
      </c>
      <c r="G79" s="30">
        <f>E79/D79</f>
        <v>4.8387096774193547E-2</v>
      </c>
    </row>
    <row r="80" spans="1:8" ht="27" customHeight="1">
      <c r="A80" s="75" t="s">
        <v>154</v>
      </c>
      <c r="B80" s="76"/>
      <c r="C80" s="29" t="s">
        <v>68</v>
      </c>
      <c r="D80" s="22">
        <v>42.5</v>
      </c>
      <c r="E80" s="22">
        <v>30.15</v>
      </c>
      <c r="F80" s="22">
        <f t="shared" si="4"/>
        <v>-12.350000000000001</v>
      </c>
      <c r="G80" s="30">
        <f t="shared" ref="G80:G93" si="5">E80/D80</f>
        <v>0.7094117647058823</v>
      </c>
    </row>
    <row r="81" spans="1:8" ht="37.5" customHeight="1">
      <c r="A81" s="75" t="s">
        <v>155</v>
      </c>
      <c r="B81" s="76"/>
      <c r="C81" s="29" t="s">
        <v>69</v>
      </c>
      <c r="D81" s="22"/>
      <c r="E81" s="22"/>
      <c r="F81" s="22"/>
      <c r="G81" s="30"/>
    </row>
    <row r="82" spans="1:8" ht="26.25" customHeight="1">
      <c r="A82" s="75" t="s">
        <v>110</v>
      </c>
      <c r="B82" s="76"/>
      <c r="C82" s="29" t="s">
        <v>70</v>
      </c>
      <c r="D82" s="22">
        <f>D83</f>
        <v>6.1</v>
      </c>
      <c r="E82" s="22">
        <f>E83</f>
        <v>0</v>
      </c>
      <c r="F82" s="22">
        <f t="shared" si="4"/>
        <v>-6.1</v>
      </c>
      <c r="G82" s="30">
        <f t="shared" si="5"/>
        <v>0</v>
      </c>
    </row>
    <row r="83" spans="1:8" ht="42.75" customHeight="1">
      <c r="A83" s="75" t="s">
        <v>10</v>
      </c>
      <c r="B83" s="76"/>
      <c r="C83" s="29" t="s">
        <v>11</v>
      </c>
      <c r="D83" s="22">
        <v>6.1</v>
      </c>
      <c r="E83" s="22">
        <v>0</v>
      </c>
      <c r="F83" s="22">
        <f t="shared" si="4"/>
        <v>-6.1</v>
      </c>
      <c r="G83" s="30">
        <f t="shared" si="5"/>
        <v>0</v>
      </c>
    </row>
    <row r="84" spans="1:8">
      <c r="A84" s="75" t="s">
        <v>185</v>
      </c>
      <c r="B84" s="76"/>
      <c r="C84" s="29" t="s">
        <v>13</v>
      </c>
      <c r="D84" s="22"/>
      <c r="E84" s="22"/>
      <c r="F84" s="22"/>
      <c r="G84" s="30"/>
    </row>
    <row r="85" spans="1:8" ht="29.25" customHeight="1">
      <c r="A85" s="79" t="s">
        <v>99</v>
      </c>
      <c r="B85" s="80"/>
      <c r="C85" s="31" t="s">
        <v>71</v>
      </c>
      <c r="D85" s="23"/>
      <c r="E85" s="23"/>
      <c r="F85" s="22"/>
      <c r="G85" s="30"/>
    </row>
    <row r="86" spans="1:8" ht="44.25" customHeight="1">
      <c r="A86" s="75" t="s">
        <v>100</v>
      </c>
      <c r="B86" s="76"/>
      <c r="C86" s="29" t="s">
        <v>72</v>
      </c>
      <c r="D86" s="22"/>
      <c r="E86" s="22"/>
      <c r="F86" s="22"/>
      <c r="G86" s="30"/>
    </row>
    <row r="87" spans="1:8">
      <c r="A87" s="75" t="s">
        <v>101</v>
      </c>
      <c r="B87" s="76"/>
      <c r="C87" s="29" t="s">
        <v>73</v>
      </c>
      <c r="D87" s="22"/>
      <c r="E87" s="22"/>
      <c r="F87" s="22"/>
      <c r="G87" s="30"/>
    </row>
    <row r="88" spans="1:8">
      <c r="A88" s="75" t="s">
        <v>102</v>
      </c>
      <c r="B88" s="76"/>
      <c r="C88" s="29" t="s">
        <v>74</v>
      </c>
      <c r="D88" s="22"/>
      <c r="E88" s="22"/>
      <c r="F88" s="22"/>
      <c r="G88" s="30"/>
    </row>
    <row r="89" spans="1:8" ht="32.25" customHeight="1">
      <c r="A89" s="79" t="s">
        <v>103</v>
      </c>
      <c r="B89" s="80"/>
      <c r="C89" s="31" t="s">
        <v>75</v>
      </c>
      <c r="D89" s="23">
        <f>D90</f>
        <v>390.33</v>
      </c>
      <c r="E89" s="23">
        <f>E90</f>
        <v>302.37</v>
      </c>
      <c r="F89" s="23">
        <f t="shared" si="4"/>
        <v>-87.95999999999998</v>
      </c>
      <c r="G89" s="32">
        <f t="shared" si="5"/>
        <v>0.77465221735454615</v>
      </c>
    </row>
    <row r="90" spans="1:8" ht="55.5" customHeight="1">
      <c r="A90" s="75" t="s">
        <v>108</v>
      </c>
      <c r="B90" s="76"/>
      <c r="C90" s="29" t="s">
        <v>76</v>
      </c>
      <c r="D90" s="22">
        <v>390.33</v>
      </c>
      <c r="E90" s="22">
        <v>302.37</v>
      </c>
      <c r="F90" s="22">
        <f t="shared" si="4"/>
        <v>-87.95999999999998</v>
      </c>
      <c r="G90" s="30">
        <f t="shared" si="5"/>
        <v>0.77465221735454615</v>
      </c>
    </row>
    <row r="91" spans="1:8">
      <c r="A91" s="75" t="s">
        <v>12</v>
      </c>
      <c r="B91" s="76"/>
      <c r="C91" s="29" t="s">
        <v>77</v>
      </c>
      <c r="D91" s="22"/>
      <c r="E91" s="22"/>
      <c r="F91" s="23"/>
      <c r="G91" s="30"/>
    </row>
    <row r="92" spans="1:8">
      <c r="A92" s="75" t="s">
        <v>104</v>
      </c>
      <c r="B92" s="76"/>
      <c r="C92" s="29" t="s">
        <v>78</v>
      </c>
      <c r="D92" s="23">
        <f>D93</f>
        <v>352.47</v>
      </c>
      <c r="E92" s="23">
        <f>E93</f>
        <v>278.41000000000003</v>
      </c>
      <c r="F92" s="23">
        <f t="shared" si="4"/>
        <v>-74.06</v>
      </c>
      <c r="G92" s="32">
        <f t="shared" si="5"/>
        <v>0.78988282690725453</v>
      </c>
    </row>
    <row r="93" spans="1:8">
      <c r="A93" s="75" t="s">
        <v>105</v>
      </c>
      <c r="B93" s="76"/>
      <c r="C93" s="29" t="s">
        <v>79</v>
      </c>
      <c r="D93" s="22">
        <v>352.47</v>
      </c>
      <c r="E93" s="22">
        <v>278.41000000000003</v>
      </c>
      <c r="F93" s="22">
        <f t="shared" si="4"/>
        <v>-74.06</v>
      </c>
      <c r="G93" s="30">
        <f t="shared" si="5"/>
        <v>0.78988282690725453</v>
      </c>
    </row>
    <row r="94" spans="1:8">
      <c r="A94" s="75" t="s">
        <v>141</v>
      </c>
      <c r="B94" s="76"/>
      <c r="C94" s="29" t="s">
        <v>80</v>
      </c>
      <c r="D94" s="22"/>
      <c r="E94" s="22"/>
      <c r="F94" s="22"/>
      <c r="G94" s="30"/>
    </row>
    <row r="95" spans="1:8" ht="22.5" customHeight="1">
      <c r="A95" s="72" t="s">
        <v>81</v>
      </c>
      <c r="B95" s="77"/>
      <c r="C95" s="77"/>
      <c r="D95" s="77"/>
      <c r="E95" s="77"/>
      <c r="F95" s="77"/>
      <c r="G95" s="74"/>
      <c r="H95" s="6"/>
    </row>
    <row r="96" spans="1:8">
      <c r="A96" s="75" t="s">
        <v>106</v>
      </c>
      <c r="B96" s="76"/>
      <c r="C96" s="29" t="s">
        <v>82</v>
      </c>
      <c r="D96" s="24">
        <v>0</v>
      </c>
      <c r="E96" s="22"/>
      <c r="F96" s="22"/>
      <c r="G96" s="30"/>
    </row>
    <row r="97" spans="1:8">
      <c r="A97" s="75" t="s">
        <v>107</v>
      </c>
      <c r="B97" s="76"/>
      <c r="C97" s="29" t="s">
        <v>83</v>
      </c>
      <c r="D97" s="24"/>
      <c r="E97" s="22"/>
      <c r="F97" s="22"/>
      <c r="G97" s="30"/>
    </row>
    <row r="98" spans="1:8" ht="43.5" customHeight="1">
      <c r="A98" s="75" t="s">
        <v>183</v>
      </c>
      <c r="B98" s="76"/>
      <c r="C98" s="29" t="s">
        <v>84</v>
      </c>
      <c r="D98" s="24">
        <v>51.8</v>
      </c>
      <c r="E98" s="22"/>
      <c r="F98" s="22">
        <f>E98-D98</f>
        <v>-51.8</v>
      </c>
      <c r="G98" s="30">
        <f>E98/D98</f>
        <v>0</v>
      </c>
    </row>
    <row r="99" spans="1:8" ht="16.5" customHeight="1">
      <c r="A99" s="75" t="s">
        <v>107</v>
      </c>
      <c r="B99" s="76"/>
      <c r="C99" s="29" t="s">
        <v>85</v>
      </c>
      <c r="D99" s="24">
        <v>51.8</v>
      </c>
      <c r="E99" s="22"/>
      <c r="F99" s="22">
        <f t="shared" ref="F99:F107" si="6">E99-D99</f>
        <v>-51.8</v>
      </c>
      <c r="G99" s="30">
        <f>E99/D99</f>
        <v>0</v>
      </c>
    </row>
    <row r="100" spans="1:8" ht="24.75" customHeight="1">
      <c r="A100" s="75" t="s">
        <v>182</v>
      </c>
      <c r="B100" s="76"/>
      <c r="C100" s="29" t="s">
        <v>86</v>
      </c>
      <c r="D100" s="24"/>
      <c r="E100" s="22"/>
      <c r="F100" s="22"/>
      <c r="G100" s="30"/>
    </row>
    <row r="101" spans="1:8">
      <c r="A101" s="75" t="s">
        <v>107</v>
      </c>
      <c r="B101" s="76"/>
      <c r="C101" s="29" t="s">
        <v>87</v>
      </c>
      <c r="D101" s="24"/>
      <c r="E101" s="22"/>
      <c r="F101" s="22"/>
      <c r="G101" s="30"/>
    </row>
    <row r="102" spans="1:8" ht="26.25" customHeight="1">
      <c r="A102" s="75" t="s">
        <v>184</v>
      </c>
      <c r="B102" s="76"/>
      <c r="C102" s="29" t="s">
        <v>88</v>
      </c>
      <c r="D102" s="24"/>
      <c r="E102" s="22"/>
      <c r="F102" s="22"/>
      <c r="G102" s="30"/>
    </row>
    <row r="103" spans="1:8">
      <c r="A103" s="75" t="s">
        <v>107</v>
      </c>
      <c r="B103" s="76"/>
      <c r="C103" s="29" t="s">
        <v>89</v>
      </c>
      <c r="D103" s="24"/>
      <c r="E103" s="22"/>
      <c r="F103" s="22"/>
      <c r="G103" s="30"/>
    </row>
    <row r="104" spans="1:8" ht="48" customHeight="1">
      <c r="A104" s="75" t="s">
        <v>14</v>
      </c>
      <c r="B104" s="76"/>
      <c r="C104" s="29" t="s">
        <v>90</v>
      </c>
      <c r="D104" s="24"/>
      <c r="E104" s="22"/>
      <c r="F104" s="22">
        <f t="shared" si="6"/>
        <v>0</v>
      </c>
      <c r="G104" s="30"/>
    </row>
    <row r="105" spans="1:8">
      <c r="A105" s="75" t="s">
        <v>107</v>
      </c>
      <c r="B105" s="76"/>
      <c r="C105" s="29" t="s">
        <v>91</v>
      </c>
      <c r="D105" s="24"/>
      <c r="E105" s="22"/>
      <c r="F105" s="22">
        <f t="shared" si="6"/>
        <v>0</v>
      </c>
      <c r="G105" s="30"/>
    </row>
    <row r="106" spans="1:8" ht="27" customHeight="1">
      <c r="A106" s="75" t="s">
        <v>23</v>
      </c>
      <c r="B106" s="76"/>
      <c r="C106" s="29" t="s">
        <v>92</v>
      </c>
      <c r="D106" s="24">
        <f>D96+D98+D100+D102+D104</f>
        <v>51.8</v>
      </c>
      <c r="E106" s="24">
        <f>E96+E98+E100+E102+E104</f>
        <v>0</v>
      </c>
      <c r="F106" s="22">
        <f t="shared" si="6"/>
        <v>-51.8</v>
      </c>
      <c r="G106" s="30">
        <f>E106/D106</f>
        <v>0</v>
      </c>
    </row>
    <row r="107" spans="1:8" ht="31.5" customHeight="1">
      <c r="A107" s="75" t="s">
        <v>24</v>
      </c>
      <c r="B107" s="76"/>
      <c r="C107" s="29" t="s">
        <v>93</v>
      </c>
      <c r="D107" s="24">
        <f>D97+D99+D101+D103+D105</f>
        <v>51.8</v>
      </c>
      <c r="E107" s="24">
        <f>E97+E99+E101+E103+E105</f>
        <v>0</v>
      </c>
      <c r="F107" s="22">
        <f t="shared" si="6"/>
        <v>-51.8</v>
      </c>
      <c r="G107" s="30">
        <f>E107/D107</f>
        <v>0</v>
      </c>
    </row>
    <row r="108" spans="1:8" ht="22.5" customHeight="1">
      <c r="A108" s="72" t="s">
        <v>94</v>
      </c>
      <c r="B108" s="77"/>
      <c r="C108" s="77"/>
      <c r="D108" s="77"/>
      <c r="E108" s="77"/>
      <c r="F108" s="78"/>
      <c r="G108" s="25"/>
      <c r="H108" s="6"/>
    </row>
    <row r="109" spans="1:8">
      <c r="A109" s="75" t="s">
        <v>15</v>
      </c>
      <c r="B109" s="76"/>
      <c r="C109" s="29" t="s">
        <v>95</v>
      </c>
      <c r="D109" s="22">
        <v>45</v>
      </c>
      <c r="E109" s="22">
        <v>41</v>
      </c>
      <c r="F109" s="22">
        <f>E109-D109</f>
        <v>-4</v>
      </c>
      <c r="G109" s="30">
        <f>E109/D109</f>
        <v>0.91111111111111109</v>
      </c>
    </row>
    <row r="110" spans="1:8">
      <c r="A110" s="75" t="s">
        <v>16</v>
      </c>
      <c r="B110" s="76"/>
      <c r="C110" s="29" t="s">
        <v>96</v>
      </c>
      <c r="D110" s="22">
        <v>5956.26</v>
      </c>
      <c r="E110" s="22">
        <v>2963.6</v>
      </c>
      <c r="F110" s="22">
        <f t="shared" ref="F110:F111" si="7">E110-D110</f>
        <v>-2992.6600000000003</v>
      </c>
      <c r="G110" s="30">
        <f t="shared" ref="G110" si="8">E110/D110</f>
        <v>0.49756054974094477</v>
      </c>
    </row>
    <row r="111" spans="1:8">
      <c r="A111" s="75" t="s">
        <v>17</v>
      </c>
      <c r="B111" s="76"/>
      <c r="C111" s="29" t="s">
        <v>97</v>
      </c>
      <c r="D111" s="22"/>
      <c r="E111" s="22">
        <v>67.400000000000006</v>
      </c>
      <c r="F111" s="22">
        <f t="shared" si="7"/>
        <v>67.400000000000006</v>
      </c>
      <c r="G111" s="30"/>
    </row>
    <row r="112" spans="1:8" s="26" customFormat="1" ht="24.75" customHeight="1">
      <c r="A112" s="75" t="s">
        <v>18</v>
      </c>
      <c r="B112" s="76"/>
      <c r="C112" s="29" t="s">
        <v>98</v>
      </c>
      <c r="D112" s="22"/>
      <c r="E112" s="22">
        <v>0</v>
      </c>
      <c r="F112" s="22">
        <v>0</v>
      </c>
      <c r="G112" s="30"/>
    </row>
    <row r="113" spans="1:6" s="26" customFormat="1" ht="22.5" customHeight="1"/>
    <row r="114" spans="1:6" s="26" customFormat="1" ht="18.75" customHeight="1">
      <c r="A114" s="33" t="s">
        <v>19</v>
      </c>
      <c r="B114" s="27"/>
      <c r="C114" s="27"/>
      <c r="D114" s="27"/>
      <c r="E114" s="27"/>
    </row>
    <row r="115" spans="1:6" s="26" customFormat="1" ht="20.25" customHeight="1">
      <c r="A115" s="85" t="s">
        <v>191</v>
      </c>
      <c r="B115" s="85"/>
      <c r="C115" s="83" t="s">
        <v>20</v>
      </c>
      <c r="D115" s="83"/>
      <c r="E115" s="86" t="s">
        <v>192</v>
      </c>
      <c r="F115" s="83"/>
    </row>
    <row r="116" spans="1:6" s="26" customFormat="1">
      <c r="A116" s="36" t="s">
        <v>25</v>
      </c>
      <c r="B116" s="36"/>
      <c r="C116" s="83" t="s">
        <v>109</v>
      </c>
      <c r="D116" s="83"/>
      <c r="E116" s="83" t="s">
        <v>144</v>
      </c>
      <c r="F116" s="83"/>
    </row>
  </sheetData>
  <mergeCells count="105"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4 кв-л</vt:lpstr>
      <vt:lpstr>3 кв-л </vt:lpstr>
      <vt:lpstr>2 кв-л</vt:lpstr>
      <vt:lpstr>1 кв-л</vt:lpstr>
      <vt:lpstr>'1 кв-л'!Область_печати</vt:lpstr>
      <vt:lpstr>'3 кв-л '!Область_печати</vt:lpstr>
      <vt:lpstr>'4 кв-л'!Область_печати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2023-03-10T08:03:21Z</cp:lastPrinted>
  <dcterms:created xsi:type="dcterms:W3CDTF">2018-04-12T10:46:04Z</dcterms:created>
  <dcterms:modified xsi:type="dcterms:W3CDTF">2023-03-10T08:04:14Z</dcterms:modified>
</cp:coreProperties>
</file>