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7620" windowWidth="12000" windowHeight="6180"/>
  </bookViews>
  <sheets>
    <sheet name="1 квартал 2020" sheetId="12" r:id="rId1"/>
  </sheets>
  <definedNames>
    <definedName name="_xlnm.Print_Area" localSheetId="0">'1 квартал 2020'!$A$1:$F$120</definedName>
  </definedNames>
  <calcPr calcId="124519"/>
</workbook>
</file>

<file path=xl/calcChain.xml><?xml version="1.0" encoding="utf-8"?>
<calcChain xmlns="http://schemas.openxmlformats.org/spreadsheetml/2006/main">
  <c r="C110" i="12"/>
  <c r="F95"/>
  <c r="E95"/>
  <c r="F84"/>
  <c r="E84"/>
  <c r="F32"/>
  <c r="E32"/>
  <c r="D82"/>
  <c r="E82" s="1"/>
  <c r="F38"/>
  <c r="D35"/>
  <c r="F35" s="1"/>
  <c r="D30"/>
  <c r="D58" s="1"/>
  <c r="E30"/>
  <c r="F30"/>
  <c r="E31"/>
  <c r="F31"/>
  <c r="C34"/>
  <c r="F34" s="1"/>
  <c r="D34"/>
  <c r="E34"/>
  <c r="E35"/>
  <c r="E38"/>
  <c r="E41"/>
  <c r="F41"/>
  <c r="C46"/>
  <c r="F46" s="1"/>
  <c r="D46"/>
  <c r="E46"/>
  <c r="E48"/>
  <c r="F48"/>
  <c r="E49"/>
  <c r="F49"/>
  <c r="E51"/>
  <c r="C55"/>
  <c r="D55"/>
  <c r="E55" s="1"/>
  <c r="F55"/>
  <c r="E75"/>
  <c r="F75"/>
  <c r="E76"/>
  <c r="F76"/>
  <c r="E77"/>
  <c r="F77"/>
  <c r="E78"/>
  <c r="F78"/>
  <c r="E79"/>
  <c r="F79"/>
  <c r="C80"/>
  <c r="D80"/>
  <c r="E80" s="1"/>
  <c r="F80"/>
  <c r="C93"/>
  <c r="D93"/>
  <c r="E93" s="1"/>
  <c r="F93"/>
  <c r="E94"/>
  <c r="F94"/>
  <c r="E110"/>
  <c r="E111"/>
  <c r="E113"/>
  <c r="F113"/>
  <c r="E114"/>
  <c r="F114"/>
  <c r="F82" l="1"/>
</calcChain>
</file>

<file path=xl/sharedStrings.xml><?xml version="1.0" encoding="utf-8"?>
<sst xmlns="http://schemas.openxmlformats.org/spreadsheetml/2006/main" count="191" uniqueCount="176">
  <si>
    <t>Фінансовий результат від операційної діяльності</t>
  </si>
  <si>
    <t>Витрати на оплату праці</t>
  </si>
  <si>
    <t>Відрахування на соціальні заходи</t>
  </si>
  <si>
    <t>Амортизація</t>
  </si>
  <si>
    <t>010</t>
  </si>
  <si>
    <t>020</t>
  </si>
  <si>
    <t>030</t>
  </si>
  <si>
    <t xml:space="preserve">Код рядка </t>
  </si>
  <si>
    <t>011</t>
  </si>
  <si>
    <t>податок на прибуток</t>
  </si>
  <si>
    <t>Усього доходів</t>
  </si>
  <si>
    <t>Дохід (виручка) від реалізації продукції (товарів, робіт, послуг)</t>
  </si>
  <si>
    <t>Доходи</t>
  </si>
  <si>
    <t>Витрати</t>
  </si>
  <si>
    <t>Чистий  прибуток (збиток), у тому числі:</t>
  </si>
  <si>
    <t xml:space="preserve">прибуток </t>
  </si>
  <si>
    <t>збиток</t>
  </si>
  <si>
    <t>ІІІ. Обов’язкові платежі підприємства до бюджету та державних цільових фондів</t>
  </si>
  <si>
    <t>ПДВ, що підлягає сплаті до бюджету за підсумками звітного періоду</t>
  </si>
  <si>
    <t>ПДВ, що підлягає відшкодуванню з бюджету за підсумками звітного періоду</t>
  </si>
  <si>
    <t>до державних цільових фондів</t>
  </si>
  <si>
    <t>неустойки (штрафи, пені)</t>
  </si>
  <si>
    <t>Інші обов’язкові платежі, у тому числі:</t>
  </si>
  <si>
    <t>місцеві податки та збори</t>
  </si>
  <si>
    <t>Інші операційні витрати</t>
  </si>
  <si>
    <t xml:space="preserve">Дохід від участі в капіталі </t>
  </si>
  <si>
    <t xml:space="preserve">План </t>
  </si>
  <si>
    <t>Факт</t>
  </si>
  <si>
    <t>Відхилення                   (+,-)</t>
  </si>
  <si>
    <t>Відхилення           (+,-)</t>
  </si>
  <si>
    <t>Податок на додану вартість</t>
  </si>
  <si>
    <t xml:space="preserve">                                                                                                                                  </t>
  </si>
  <si>
    <t>Рік</t>
  </si>
  <si>
    <t xml:space="preserve">Підприємство  </t>
  </si>
  <si>
    <t xml:space="preserve">за ЄДРПОУ </t>
  </si>
  <si>
    <t>за СПОДУ</t>
  </si>
  <si>
    <t xml:space="preserve">Галузь     </t>
  </si>
  <si>
    <t>за ЗКГНГ</t>
  </si>
  <si>
    <t xml:space="preserve">Вид економічної діяльності    </t>
  </si>
  <si>
    <t xml:space="preserve">за  КВЕД  </t>
  </si>
  <si>
    <t>Чисельність працівників</t>
  </si>
  <si>
    <t xml:space="preserve">Місцезнаходження  </t>
  </si>
  <si>
    <t xml:space="preserve">Телефон </t>
  </si>
  <si>
    <t xml:space="preserve">Прізвище та ініціали керівника  </t>
  </si>
  <si>
    <t xml:space="preserve">ЗВІТ ПРО ВИКОНАННЯ ФІНАНСОВОГО ПЛАНУ ПІДПРИЄМСТВА </t>
  </si>
  <si>
    <t>Капітальне будівництво</t>
  </si>
  <si>
    <t>(квартал, рік)</t>
  </si>
  <si>
    <t>Сплата поточних податків та обов’язкових платежів до державного бюджету, у тому числі:</t>
  </si>
  <si>
    <t>(підпис)</t>
  </si>
  <si>
    <t>Основні фінансові показники підприємства</t>
  </si>
  <si>
    <t>І. Формування прибутку підприємства</t>
  </si>
  <si>
    <t>040</t>
  </si>
  <si>
    <t>Коди</t>
  </si>
  <si>
    <t>Показники</t>
  </si>
  <si>
    <t>погашення реструктуризованих та відстрочених сум, що підлягають сплаті в поточному році до бюджету</t>
  </si>
  <si>
    <t>Усього витрати</t>
  </si>
  <si>
    <t>Погашення податкової заборгованості, у тому числі:</t>
  </si>
  <si>
    <t>Внески до державних цільових фондів, у тому числі:</t>
  </si>
  <si>
    <t>(посада)</t>
  </si>
  <si>
    <t>Виконання               (%)</t>
  </si>
  <si>
    <t>Виконання                (%)</t>
  </si>
  <si>
    <t>Одиниці виміру: тис. грн.</t>
  </si>
  <si>
    <t>в т.ч. за рахунок бюджетних коштів</t>
  </si>
  <si>
    <t xml:space="preserve">Інші вирахування з доходу </t>
  </si>
  <si>
    <t xml:space="preserve">Чистий дохід (виручка) від реалізації продукції (товарів, робіт, послуг) </t>
  </si>
  <si>
    <t>Інші операційні доходи,</t>
  </si>
  <si>
    <t>050</t>
  </si>
  <si>
    <t>у тому числі:</t>
  </si>
  <si>
    <t>дохід від операційної оренди активів</t>
  </si>
  <si>
    <t>051</t>
  </si>
  <si>
    <t>одержані гранти та субсидії</t>
  </si>
  <si>
    <t>052</t>
  </si>
  <si>
    <t>дохід від реалізації необоротних активів, утримуваних для продажу</t>
  </si>
  <si>
    <t>053</t>
  </si>
  <si>
    <t>060</t>
  </si>
  <si>
    <t xml:space="preserve">Інші фінансові доходи </t>
  </si>
  <si>
    <t>070</t>
  </si>
  <si>
    <t xml:space="preserve">Інші доходи </t>
  </si>
  <si>
    <t>080</t>
  </si>
  <si>
    <t>дохід від реалізації фінансових інвестицій</t>
  </si>
  <si>
    <t>081</t>
  </si>
  <si>
    <t>дохід від безоплатно одержаних активів</t>
  </si>
  <si>
    <t>082</t>
  </si>
  <si>
    <t>090</t>
  </si>
  <si>
    <t>100</t>
  </si>
  <si>
    <t>Адміністративні витрати</t>
  </si>
  <si>
    <t>110</t>
  </si>
  <si>
    <t>Витрати на збут</t>
  </si>
  <si>
    <t>120</t>
  </si>
  <si>
    <t xml:space="preserve">Інші операційні витрати </t>
  </si>
  <si>
    <t>130</t>
  </si>
  <si>
    <t xml:space="preserve">Фінансові витрати </t>
  </si>
  <si>
    <t>140</t>
  </si>
  <si>
    <t>150</t>
  </si>
  <si>
    <t xml:space="preserve">Інші витрати </t>
  </si>
  <si>
    <t>160</t>
  </si>
  <si>
    <t>170</t>
  </si>
  <si>
    <t>Фінансові результати діяльності:</t>
  </si>
  <si>
    <t>Валовий прибуток (збиток):</t>
  </si>
  <si>
    <t>прибуток</t>
  </si>
  <si>
    <t>180</t>
  </si>
  <si>
    <t>181</t>
  </si>
  <si>
    <t>182</t>
  </si>
  <si>
    <t>190</t>
  </si>
  <si>
    <t>191</t>
  </si>
  <si>
    <t>192</t>
  </si>
  <si>
    <t>Фінансовий результат від звичайної діяльності до оподаткування:</t>
  </si>
  <si>
    <t>200</t>
  </si>
  <si>
    <t>201</t>
  </si>
  <si>
    <t>202</t>
  </si>
  <si>
    <t>Податок на прибуток від звичайної діяльності</t>
  </si>
  <si>
    <t>210</t>
  </si>
  <si>
    <t>220</t>
  </si>
  <si>
    <t>221</t>
  </si>
  <si>
    <t>222</t>
  </si>
  <si>
    <t>Відрахування частини прибутку до бюджету м. Кременчука</t>
  </si>
  <si>
    <t>230</t>
  </si>
  <si>
    <t>ІІ. Елементи операційних витрат (разом)</t>
  </si>
  <si>
    <t>Матеріальні затрати</t>
  </si>
  <si>
    <t>Разом (сума рядків з 240 по 280)</t>
  </si>
  <si>
    <t>300</t>
  </si>
  <si>
    <t>301</t>
  </si>
  <si>
    <t>302</t>
  </si>
  <si>
    <t>303</t>
  </si>
  <si>
    <t>304</t>
  </si>
  <si>
    <t xml:space="preserve">відрахування частини чистого прибутку комунальними підприємствами </t>
  </si>
  <si>
    <t>304/1</t>
  </si>
  <si>
    <t>інші</t>
  </si>
  <si>
    <t>304/2</t>
  </si>
  <si>
    <t>310</t>
  </si>
  <si>
    <t>311</t>
  </si>
  <si>
    <t>312</t>
  </si>
  <si>
    <t>313</t>
  </si>
  <si>
    <t>320</t>
  </si>
  <si>
    <t>внески до фондів соціального страхування-єдиний внесок на загальнообов'язкове державне соціальне страхування</t>
  </si>
  <si>
    <t>321</t>
  </si>
  <si>
    <t>322</t>
  </si>
  <si>
    <t>330</t>
  </si>
  <si>
    <t>331</t>
  </si>
  <si>
    <t>332</t>
  </si>
  <si>
    <t>Придбання (виготовлення) основних засобів та інших необоротних матеріальних активів</t>
  </si>
  <si>
    <t>Придбання (створення) нематеріальних активів</t>
  </si>
  <si>
    <t>Погашення отриманих на капітальні інвестиції позик</t>
  </si>
  <si>
    <t>Модернізація, модифікація, дообладнання, реконструкція, інші види поліпшення необоротних активів</t>
  </si>
  <si>
    <t>Разом (сума рядків 340, 350 ,360, 370,  380)</t>
  </si>
  <si>
    <t>в т.ч. за рахунок бюджетних коштів (сума рядків 341, 351, 361, 371, 381)</t>
  </si>
  <si>
    <t>4.Капітальні інвестиції протягом року</t>
  </si>
  <si>
    <t>5.Додаткова інформація</t>
  </si>
  <si>
    <t>Первісна вартість основних засобів</t>
  </si>
  <si>
    <t>Податкова заборгованість</t>
  </si>
  <si>
    <t>Заборгованість перед працівниками із виплати заробітної плати</t>
  </si>
  <si>
    <t>Директор</t>
  </si>
  <si>
    <t>____________</t>
  </si>
  <si>
    <t>(ініціали, прізвище)</t>
  </si>
  <si>
    <t>Охорона здоров'я</t>
  </si>
  <si>
    <t>Управління  охорони здоров'я виконавчого комітету Кременчуцької міської ради</t>
  </si>
  <si>
    <t>86.23</t>
  </si>
  <si>
    <t>Стоматологічна  практика</t>
  </si>
  <si>
    <r>
      <t>Собівартість реалізованої продукції (товарів, робіт та послуг)</t>
    </r>
    <r>
      <rPr>
        <i/>
        <sz val="16"/>
        <rFont val="Times New Roman"/>
        <family val="1"/>
        <charset val="204"/>
      </rPr>
      <t xml:space="preserve"> </t>
    </r>
  </si>
  <si>
    <r>
      <t xml:space="preserve">інші податки, у тому числі </t>
    </r>
    <r>
      <rPr>
        <i/>
        <sz val="16"/>
        <rFont val="Times New Roman"/>
        <family val="1"/>
        <charset val="204"/>
      </rPr>
      <t>(розшифрувати):</t>
    </r>
  </si>
  <si>
    <r>
      <t xml:space="preserve">інші платежі </t>
    </r>
    <r>
      <rPr>
        <i/>
        <sz val="16"/>
        <rFont val="Times New Roman"/>
        <family val="1"/>
        <charset val="204"/>
      </rPr>
      <t>(розшифрувати)</t>
    </r>
  </si>
  <si>
    <r>
      <t xml:space="preserve">Орган управління  </t>
    </r>
    <r>
      <rPr>
        <b/>
        <i/>
        <sz val="16"/>
        <rFont val="Times New Roman"/>
        <family val="1"/>
        <charset val="204"/>
      </rPr>
      <t xml:space="preserve"> </t>
    </r>
  </si>
  <si>
    <t>Полтавської  області</t>
  </si>
  <si>
    <t>Витрати від участі в капіталі</t>
  </si>
  <si>
    <t>до Порядку складання,затвердження</t>
  </si>
  <si>
    <t xml:space="preserve"> Додаток 2</t>
  </si>
  <si>
    <t>та контролю виконання фінансового</t>
  </si>
  <si>
    <t>плану  комунальних підприємств</t>
  </si>
  <si>
    <t>Кременчуцької міської ради</t>
  </si>
  <si>
    <t xml:space="preserve">КНМП "Міська дитяча стоматологічна поліклініка" </t>
  </si>
  <si>
    <t>39600,Полтавська обл.,м.Кременчук, проспект Свободи,буд.26/41</t>
  </si>
  <si>
    <t>0960560500</t>
  </si>
  <si>
    <t>Ярина Галина Іванівна</t>
  </si>
  <si>
    <t>Г.І. Ярина</t>
  </si>
  <si>
    <t>інші (військовий збір)</t>
  </si>
  <si>
    <t>за   Івартал 2020 рік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</si>
</sst>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16">
    <font>
      <sz val="10"/>
      <name val="Arial Cyr"/>
      <charset val="204"/>
    </font>
    <font>
      <b/>
      <sz val="12"/>
      <name val="Times New Roman"/>
      <family val="1"/>
      <charset val="204"/>
    </font>
    <font>
      <sz val="9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4"/>
      <color indexed="11"/>
      <name val="Times New Roman"/>
      <family val="1"/>
      <charset val="204"/>
    </font>
    <font>
      <b/>
      <sz val="16"/>
      <name val="Times New Roman"/>
      <family val="1"/>
      <charset val="204"/>
    </font>
    <font>
      <b/>
      <u/>
      <sz val="18"/>
      <name val="Times New Roman"/>
      <family val="1"/>
      <charset val="204"/>
    </font>
    <font>
      <sz val="16"/>
      <name val="Times New Roman"/>
      <family val="1"/>
      <charset val="204"/>
    </font>
    <font>
      <i/>
      <sz val="16"/>
      <name val="Times New Roman"/>
      <family val="1"/>
      <charset val="204"/>
    </font>
    <font>
      <b/>
      <i/>
      <sz val="16"/>
      <name val="Times New Roman"/>
      <family val="1"/>
      <charset val="204"/>
    </font>
    <font>
      <b/>
      <u/>
      <sz val="16"/>
      <name val="Times New Roman"/>
      <family val="1"/>
      <charset val="204"/>
    </font>
    <font>
      <sz val="15"/>
      <name val="Times New Roman"/>
      <family val="1"/>
      <charset val="204"/>
    </font>
    <font>
      <sz val="12"/>
      <color indexed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31">
    <xf numFmtId="0" fontId="0" fillId="0" borderId="0" xfId="0"/>
    <xf numFmtId="0" fontId="3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Border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6" fillId="0" borderId="0" xfId="0" applyFont="1" applyFill="1" applyBorder="1" applyAlignment="1">
      <alignment horizontal="center"/>
    </xf>
    <xf numFmtId="0" fontId="6" fillId="0" borderId="0" xfId="0" applyFont="1" applyFill="1" applyBorder="1" applyAlignment="1"/>
    <xf numFmtId="0" fontId="2" fillId="0" borderId="0" xfId="0" applyFont="1" applyFill="1" applyBorder="1" applyAlignment="1"/>
    <xf numFmtId="0" fontId="2" fillId="0" borderId="0" xfId="0" applyFont="1" applyBorder="1" applyAlignment="1"/>
    <xf numFmtId="0" fontId="2" fillId="0" borderId="0" xfId="0" applyFont="1" applyAlignment="1"/>
    <xf numFmtId="0" fontId="5" fillId="0" borderId="1" xfId="0" applyFont="1" applyFill="1" applyBorder="1" applyAlignment="1">
      <alignment horizontal="left" vertical="center"/>
    </xf>
    <xf numFmtId="49" fontId="3" fillId="0" borderId="0" xfId="0" applyNumberFormat="1" applyFont="1" applyBorder="1" applyAlignment="1">
      <alignment horizontal="center" vertical="center"/>
    </xf>
    <xf numFmtId="0" fontId="9" fillId="2" borderId="0" xfId="0" applyFont="1" applyFill="1" applyBorder="1" applyAlignment="1">
      <alignment horizontal="center" wrapText="1"/>
    </xf>
    <xf numFmtId="0" fontId="8" fillId="2" borderId="0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/>
    </xf>
    <xf numFmtId="165" fontId="3" fillId="0" borderId="0" xfId="0" applyNumberFormat="1" applyFont="1" applyFill="1" applyBorder="1" applyAlignment="1">
      <alignment vertical="center"/>
    </xf>
    <xf numFmtId="165" fontId="1" fillId="0" borderId="0" xfId="0" applyNumberFormat="1" applyFont="1" applyFill="1" applyBorder="1" applyAlignment="1">
      <alignment vertical="center"/>
    </xf>
    <xf numFmtId="165" fontId="6" fillId="0" borderId="0" xfId="0" applyNumberFormat="1" applyFont="1" applyFill="1" applyBorder="1" applyAlignment="1">
      <alignment vertical="center"/>
    </xf>
    <xf numFmtId="165" fontId="4" fillId="0" borderId="0" xfId="0" applyNumberFormat="1" applyFont="1" applyFill="1" applyBorder="1" applyAlignment="1">
      <alignment vertical="center"/>
    </xf>
    <xf numFmtId="1" fontId="3" fillId="0" borderId="0" xfId="0" applyNumberFormat="1" applyFont="1" applyBorder="1" applyAlignment="1">
      <alignment vertical="center"/>
    </xf>
    <xf numFmtId="0" fontId="8" fillId="2" borderId="0" xfId="0" applyFont="1" applyFill="1" applyBorder="1" applyAlignment="1">
      <alignment vertical="center" wrapText="1"/>
    </xf>
    <xf numFmtId="0" fontId="8" fillId="2" borderId="2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left" vertical="center" wrapText="1"/>
    </xf>
    <xf numFmtId="49" fontId="10" fillId="0" borderId="1" xfId="0" quotePrefix="1" applyNumberFormat="1" applyFont="1" applyFill="1" applyBorder="1" applyAlignment="1">
      <alignment horizontal="center" vertical="center"/>
    </xf>
    <xf numFmtId="165" fontId="8" fillId="0" borderId="1" xfId="0" applyNumberFormat="1" applyFont="1" applyFill="1" applyBorder="1" applyAlignment="1">
      <alignment horizontal="center" vertical="center"/>
    </xf>
    <xf numFmtId="165" fontId="10" fillId="0" borderId="1" xfId="0" applyNumberFormat="1" applyFont="1" applyFill="1" applyBorder="1" applyAlignment="1">
      <alignment horizontal="center" vertical="center"/>
    </xf>
    <xf numFmtId="165" fontId="8" fillId="2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 wrapText="1"/>
    </xf>
    <xf numFmtId="49" fontId="8" fillId="0" borderId="1" xfId="0" quotePrefix="1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165" fontId="10" fillId="2" borderId="1" xfId="0" applyNumberFormat="1" applyFont="1" applyFill="1" applyBorder="1" applyAlignment="1">
      <alignment horizontal="center" vertical="center"/>
    </xf>
    <xf numFmtId="165" fontId="11" fillId="0" borderId="1" xfId="0" applyNumberFormat="1" applyFont="1" applyFill="1" applyBorder="1" applyAlignment="1">
      <alignment horizontal="center" vertical="center"/>
    </xf>
    <xf numFmtId="1" fontId="10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1" fontId="10" fillId="0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10" fillId="2" borderId="1" xfId="0" quotePrefix="1" applyFont="1" applyFill="1" applyBorder="1" applyAlignment="1">
      <alignment horizontal="center" vertical="center"/>
    </xf>
    <xf numFmtId="165" fontId="10" fillId="0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/>
    </xf>
    <xf numFmtId="0" fontId="10" fillId="2" borderId="1" xfId="0" quotePrefix="1" applyFont="1" applyFill="1" applyBorder="1" applyAlignment="1">
      <alignment horizontal="center"/>
    </xf>
    <xf numFmtId="0" fontId="8" fillId="2" borderId="1" xfId="0" applyFont="1" applyFill="1" applyBorder="1" applyAlignment="1">
      <alignment horizontal="left" vertical="center" wrapText="1"/>
    </xf>
    <xf numFmtId="0" fontId="8" fillId="2" borderId="1" xfId="0" quotePrefix="1" applyFont="1" applyFill="1" applyBorder="1" applyAlignment="1">
      <alignment horizontal="center"/>
    </xf>
    <xf numFmtId="165" fontId="8" fillId="0" borderId="1" xfId="0" applyNumberFormat="1" applyFont="1" applyFill="1" applyBorder="1" applyAlignment="1">
      <alignment horizontal="center" vertical="center" wrapText="1"/>
    </xf>
    <xf numFmtId="165" fontId="8" fillId="0" borderId="1" xfId="0" applyNumberFormat="1" applyFont="1" applyFill="1" applyBorder="1" applyAlignment="1">
      <alignment horizontal="right" vertical="center" wrapText="1"/>
    </xf>
    <xf numFmtId="49" fontId="10" fillId="0" borderId="1" xfId="0" applyNumberFormat="1" applyFont="1" applyFill="1" applyBorder="1" applyAlignment="1">
      <alignment horizontal="center" vertical="center"/>
    </xf>
    <xf numFmtId="165" fontId="10" fillId="0" borderId="1" xfId="0" applyNumberFormat="1" applyFont="1" applyFill="1" applyBorder="1" applyAlignment="1">
      <alignment horizontal="right" vertical="center" wrapText="1"/>
    </xf>
    <xf numFmtId="0" fontId="10" fillId="0" borderId="1" xfId="0" applyFont="1" applyBorder="1" applyAlignment="1">
      <alignment horizontal="left" vertical="center" wrapText="1"/>
    </xf>
    <xf numFmtId="3" fontId="10" fillId="0" borderId="1" xfId="0" applyNumberFormat="1" applyFont="1" applyFill="1" applyBorder="1" applyAlignment="1">
      <alignment horizontal="center" vertical="center" wrapText="1"/>
    </xf>
    <xf numFmtId="3" fontId="11" fillId="0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164" fontId="10" fillId="0" borderId="1" xfId="0" applyNumberFormat="1" applyFont="1" applyBorder="1" applyAlignment="1">
      <alignment horizontal="center" vertical="center"/>
    </xf>
    <xf numFmtId="164" fontId="10" fillId="0" borderId="1" xfId="0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0" xfId="0" applyFont="1" applyBorder="1" applyAlignment="1">
      <alignment vertical="center"/>
    </xf>
    <xf numFmtId="49" fontId="10" fillId="0" borderId="0" xfId="0" applyNumberFormat="1" applyFont="1" applyBorder="1" applyAlignment="1">
      <alignment horizontal="center" vertical="center"/>
    </xf>
    <xf numFmtId="0" fontId="10" fillId="0" borderId="0" xfId="0" applyFont="1" applyBorder="1" applyAlignment="1">
      <alignment horizontal="right" vertical="center" wrapText="1"/>
    </xf>
    <xf numFmtId="1" fontId="10" fillId="0" borderId="3" xfId="0" applyNumberFormat="1" applyFont="1" applyBorder="1" applyAlignment="1">
      <alignment horizontal="center" vertical="center"/>
    </xf>
    <xf numFmtId="0" fontId="10" fillId="0" borderId="4" xfId="0" applyFont="1" applyBorder="1" applyAlignment="1">
      <alignment horizontal="left" vertical="center"/>
    </xf>
    <xf numFmtId="1" fontId="10" fillId="0" borderId="1" xfId="0" applyNumberFormat="1" applyFont="1" applyBorder="1" applyAlignment="1">
      <alignment horizontal="center" vertical="center"/>
    </xf>
    <xf numFmtId="0" fontId="10" fillId="0" borderId="5" xfId="0" applyFont="1" applyBorder="1" applyAlignment="1">
      <alignment vertical="center" wrapText="1"/>
    </xf>
    <xf numFmtId="0" fontId="10" fillId="0" borderId="6" xfId="0" applyFont="1" applyBorder="1" applyAlignment="1">
      <alignment horizontal="left" vertical="center"/>
    </xf>
    <xf numFmtId="0" fontId="10" fillId="0" borderId="7" xfId="0" applyFont="1" applyBorder="1" applyAlignment="1">
      <alignment horizontal="left" vertical="center"/>
    </xf>
    <xf numFmtId="0" fontId="10" fillId="0" borderId="5" xfId="0" applyFont="1" applyBorder="1" applyAlignment="1">
      <alignment horizontal="left" vertical="center" wrapText="1"/>
    </xf>
    <xf numFmtId="2" fontId="10" fillId="0" borderId="1" xfId="0" applyNumberFormat="1" applyFont="1" applyBorder="1" applyAlignment="1">
      <alignment horizontal="center" vertical="center"/>
    </xf>
    <xf numFmtId="0" fontId="10" fillId="0" borderId="5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49" fontId="10" fillId="0" borderId="0" xfId="0" applyNumberFormat="1" applyFont="1" applyBorder="1" applyAlignment="1">
      <alignment vertical="center"/>
    </xf>
    <xf numFmtId="1" fontId="10" fillId="0" borderId="0" xfId="0" applyNumberFormat="1" applyFont="1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1" fontId="10" fillId="0" borderId="0" xfId="0" applyNumberFormat="1" applyFont="1" applyBorder="1" applyAlignment="1">
      <alignment horizontal="center" vertical="center"/>
    </xf>
    <xf numFmtId="0" fontId="0" fillId="0" borderId="0" xfId="0" applyAlignment="1">
      <alignment horizontal="right"/>
    </xf>
    <xf numFmtId="165" fontId="15" fillId="0" borderId="0" xfId="0" applyNumberFormat="1" applyFont="1" applyFill="1" applyBorder="1" applyAlignment="1">
      <alignment vertical="center"/>
    </xf>
    <xf numFmtId="4" fontId="10" fillId="0" borderId="1" xfId="0" applyNumberFormat="1" applyFont="1" applyFill="1" applyBorder="1" applyAlignment="1">
      <alignment horizontal="center" vertical="center"/>
    </xf>
    <xf numFmtId="4" fontId="11" fillId="0" borderId="1" xfId="0" applyNumberFormat="1" applyFont="1" applyFill="1" applyBorder="1" applyAlignment="1">
      <alignment horizontal="center" vertical="center"/>
    </xf>
    <xf numFmtId="4" fontId="10" fillId="0" borderId="1" xfId="0" applyNumberFormat="1" applyFont="1" applyFill="1" applyBorder="1" applyAlignment="1">
      <alignment horizontal="center"/>
    </xf>
    <xf numFmtId="4" fontId="10" fillId="0" borderId="1" xfId="0" applyNumberFormat="1" applyFont="1" applyBorder="1" applyAlignment="1">
      <alignment horizontal="center" vertical="center"/>
    </xf>
    <xf numFmtId="4" fontId="12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165" fontId="6" fillId="2" borderId="0" xfId="0" applyNumberFormat="1" applyFont="1" applyFill="1" applyBorder="1" applyAlignment="1">
      <alignment horizontal="center" vertical="center" wrapText="1"/>
    </xf>
    <xf numFmtId="165" fontId="6" fillId="2" borderId="0" xfId="0" applyNumberFormat="1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8" fillId="2" borderId="5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1" fontId="10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/>
    </xf>
    <xf numFmtId="0" fontId="10" fillId="0" borderId="0" xfId="0" applyFont="1" applyBorder="1" applyAlignment="1">
      <alignment vertical="center"/>
    </xf>
    <xf numFmtId="0" fontId="10" fillId="0" borderId="8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0" fillId="0" borderId="4" xfId="0" applyBorder="1"/>
    <xf numFmtId="0" fontId="10" fillId="0" borderId="5" xfId="0" applyFont="1" applyBorder="1" applyAlignment="1">
      <alignment vertical="center" wrapText="1"/>
    </xf>
    <xf numFmtId="0" fontId="10" fillId="0" borderId="7" xfId="0" applyFont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/>
    </xf>
    <xf numFmtId="165" fontId="11" fillId="0" borderId="1" xfId="0" applyNumberFormat="1" applyFont="1" applyFill="1" applyBorder="1" applyAlignment="1">
      <alignment horizontal="center" vertical="center"/>
    </xf>
    <xf numFmtId="165" fontId="8" fillId="2" borderId="0" xfId="0" applyNumberFormat="1" applyFont="1" applyFill="1" applyBorder="1" applyAlignment="1">
      <alignment horizontal="center" wrapText="1"/>
    </xf>
    <xf numFmtId="165" fontId="9" fillId="2" borderId="0" xfId="0" applyNumberFormat="1" applyFont="1" applyFill="1" applyBorder="1" applyAlignment="1">
      <alignment horizontal="left" wrapText="1"/>
    </xf>
    <xf numFmtId="0" fontId="8" fillId="0" borderId="1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0" borderId="4" xfId="0" applyFont="1" applyFill="1" applyBorder="1" applyAlignment="1">
      <alignment horizontal="left" vertical="center" wrapText="1"/>
    </xf>
    <xf numFmtId="49" fontId="10" fillId="0" borderId="5" xfId="0" applyNumberFormat="1" applyFont="1" applyBorder="1" applyAlignment="1">
      <alignment vertical="center"/>
    </xf>
    <xf numFmtId="49" fontId="10" fillId="0" borderId="7" xfId="0" applyNumberFormat="1" applyFont="1" applyBorder="1" applyAlignment="1">
      <alignment vertical="center"/>
    </xf>
    <xf numFmtId="49" fontId="10" fillId="0" borderId="6" xfId="0" applyNumberFormat="1" applyFont="1" applyBorder="1" applyAlignment="1">
      <alignment vertical="center"/>
    </xf>
    <xf numFmtId="0" fontId="10" fillId="0" borderId="5" xfId="0" applyFont="1" applyBorder="1" applyAlignment="1">
      <alignment vertical="center"/>
    </xf>
    <xf numFmtId="0" fontId="10" fillId="0" borderId="7" xfId="0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4" fillId="0" borderId="5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6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237"/>
  <sheetViews>
    <sheetView tabSelected="1" topLeftCell="A97" zoomScale="85" zoomScaleNormal="85" zoomScaleSheetLayoutView="75" workbookViewId="0">
      <selection activeCell="I75" sqref="H75:I75"/>
    </sheetView>
  </sheetViews>
  <sheetFormatPr defaultRowHeight="15.75"/>
  <cols>
    <col min="1" max="1" width="60.42578125" style="3" customWidth="1"/>
    <col min="2" max="2" width="12.5703125" style="21" customWidth="1"/>
    <col min="3" max="3" width="17.7109375" style="3" customWidth="1"/>
    <col min="4" max="4" width="16.7109375" style="3" customWidth="1"/>
    <col min="5" max="5" width="17.42578125" style="3" customWidth="1"/>
    <col min="6" max="6" width="19.140625" style="30" customWidth="1"/>
    <col min="7" max="7" width="24.42578125" style="3" customWidth="1"/>
    <col min="8" max="8" width="11.5703125" style="3" customWidth="1"/>
    <col min="9" max="9" width="9.5703125" style="3" customWidth="1"/>
    <col min="10" max="15" width="9.140625" style="3"/>
    <col min="16" max="16" width="8.5703125" style="3" customWidth="1"/>
    <col min="17" max="16384" width="9.140625" style="3"/>
  </cols>
  <sheetData>
    <row r="1" spans="1:6" ht="20.25">
      <c r="A1" s="68"/>
      <c r="B1" s="117" t="s">
        <v>165</v>
      </c>
      <c r="C1" s="118"/>
      <c r="D1" s="118"/>
      <c r="E1" s="118"/>
      <c r="F1" s="118"/>
    </row>
    <row r="2" spans="1:6" ht="39" customHeight="1">
      <c r="A2" s="68"/>
      <c r="B2" s="70"/>
      <c r="C2" s="85"/>
      <c r="D2" s="105" t="s">
        <v>164</v>
      </c>
      <c r="E2" s="105"/>
      <c r="F2" s="105"/>
    </row>
    <row r="3" spans="1:6" ht="25.5" customHeight="1">
      <c r="A3" s="68"/>
      <c r="B3" s="70"/>
      <c r="C3" s="85"/>
      <c r="D3" s="105" t="s">
        <v>166</v>
      </c>
      <c r="E3" s="105"/>
      <c r="F3" s="105"/>
    </row>
    <row r="4" spans="1:6" ht="21" customHeight="1">
      <c r="A4" s="68"/>
      <c r="B4" s="70"/>
      <c r="C4" s="85"/>
      <c r="D4" s="105" t="s">
        <v>167</v>
      </c>
      <c r="E4" s="105"/>
      <c r="F4" s="105"/>
    </row>
    <row r="5" spans="1:6" ht="21" customHeight="1">
      <c r="A5" s="68"/>
      <c r="B5" s="70"/>
      <c r="C5" s="85"/>
      <c r="D5" s="105" t="s">
        <v>168</v>
      </c>
      <c r="E5" s="105"/>
      <c r="F5" s="105"/>
    </row>
    <row r="6" spans="1:6" ht="21" customHeight="1">
      <c r="A6" s="68"/>
      <c r="B6" s="70"/>
      <c r="C6" s="85"/>
      <c r="D6" s="105" t="s">
        <v>162</v>
      </c>
      <c r="E6" s="105"/>
      <c r="F6" s="105"/>
    </row>
    <row r="7" spans="1:6" ht="15.75" customHeight="1">
      <c r="A7" s="106"/>
      <c r="B7" s="106"/>
      <c r="C7" s="106"/>
      <c r="D7" s="106"/>
      <c r="E7" s="107"/>
      <c r="F7" s="71" t="s">
        <v>52</v>
      </c>
    </row>
    <row r="8" spans="1:6" ht="16.5" customHeight="1">
      <c r="A8" s="108" t="s">
        <v>31</v>
      </c>
      <c r="B8" s="109"/>
      <c r="C8" s="109"/>
      <c r="D8" s="109"/>
      <c r="E8" s="72" t="s">
        <v>32</v>
      </c>
      <c r="F8" s="73">
        <v>2019</v>
      </c>
    </row>
    <row r="9" spans="1:6" ht="43.5" customHeight="1">
      <c r="A9" s="74" t="s">
        <v>33</v>
      </c>
      <c r="B9" s="110" t="s">
        <v>169</v>
      </c>
      <c r="C9" s="111"/>
      <c r="D9" s="111"/>
      <c r="E9" s="75" t="s">
        <v>34</v>
      </c>
      <c r="F9" s="73">
        <v>1204236</v>
      </c>
    </row>
    <row r="10" spans="1:6" ht="39" customHeight="1">
      <c r="A10" s="74" t="s">
        <v>161</v>
      </c>
      <c r="B10" s="110" t="s">
        <v>155</v>
      </c>
      <c r="C10" s="111"/>
      <c r="D10" s="111"/>
      <c r="E10" s="76" t="s">
        <v>35</v>
      </c>
      <c r="F10" s="73">
        <v>7184</v>
      </c>
    </row>
    <row r="11" spans="1:6" ht="20.25">
      <c r="A11" s="74" t="s">
        <v>36</v>
      </c>
      <c r="B11" s="110" t="s">
        <v>154</v>
      </c>
      <c r="C11" s="111"/>
      <c r="D11" s="111"/>
      <c r="E11" s="76" t="s">
        <v>37</v>
      </c>
      <c r="F11" s="73"/>
    </row>
    <row r="12" spans="1:6" ht="20.25">
      <c r="A12" s="77" t="s">
        <v>38</v>
      </c>
      <c r="B12" s="110" t="s">
        <v>157</v>
      </c>
      <c r="C12" s="111"/>
      <c r="D12" s="111"/>
      <c r="E12" s="76" t="s">
        <v>39</v>
      </c>
      <c r="F12" s="78" t="s">
        <v>156</v>
      </c>
    </row>
    <row r="13" spans="1:6" ht="20.25">
      <c r="A13" s="79" t="s">
        <v>41</v>
      </c>
      <c r="B13" s="128" t="s">
        <v>170</v>
      </c>
      <c r="C13" s="129"/>
      <c r="D13" s="129"/>
      <c r="E13" s="129"/>
      <c r="F13" s="130"/>
    </row>
    <row r="14" spans="1:6" ht="20.25">
      <c r="A14" s="77" t="s">
        <v>42</v>
      </c>
      <c r="B14" s="120" t="s">
        <v>171</v>
      </c>
      <c r="C14" s="121"/>
      <c r="D14" s="121"/>
      <c r="E14" s="121"/>
      <c r="F14" s="122"/>
    </row>
    <row r="15" spans="1:6" ht="20.25">
      <c r="A15" s="79" t="s">
        <v>43</v>
      </c>
      <c r="B15" s="123" t="s">
        <v>172</v>
      </c>
      <c r="C15" s="124"/>
      <c r="D15" s="124"/>
      <c r="E15" s="124"/>
      <c r="F15" s="125"/>
    </row>
    <row r="16" spans="1:6" ht="20.25">
      <c r="A16" s="80"/>
      <c r="B16" s="68"/>
      <c r="C16" s="68"/>
      <c r="D16" s="68"/>
      <c r="E16" s="68"/>
      <c r="F16" s="68"/>
    </row>
    <row r="17" spans="1:8" ht="14.25" customHeight="1">
      <c r="A17" s="80"/>
      <c r="B17" s="81"/>
      <c r="C17" s="68"/>
      <c r="D17" s="68"/>
      <c r="E17" s="68"/>
      <c r="F17" s="82"/>
    </row>
    <row r="18" spans="1:8" ht="20.25">
      <c r="A18" s="126" t="s">
        <v>44</v>
      </c>
      <c r="B18" s="126"/>
      <c r="C18" s="126"/>
      <c r="D18" s="126"/>
      <c r="E18" s="126"/>
      <c r="F18" s="126"/>
      <c r="G18" s="10"/>
    </row>
    <row r="19" spans="1:8" ht="21.75" customHeight="1">
      <c r="A19" s="127" t="s">
        <v>175</v>
      </c>
      <c r="B19" s="126"/>
      <c r="C19" s="126"/>
      <c r="D19" s="126"/>
      <c r="E19" s="126"/>
      <c r="F19" s="126"/>
    </row>
    <row r="20" spans="1:8" ht="20.25">
      <c r="A20" s="117" t="s">
        <v>46</v>
      </c>
      <c r="B20" s="117"/>
      <c r="C20" s="117"/>
      <c r="D20" s="117"/>
      <c r="E20" s="117"/>
      <c r="F20" s="117"/>
    </row>
    <row r="21" spans="1:8" ht="20.25">
      <c r="A21" s="83"/>
      <c r="B21" s="83"/>
      <c r="C21" s="83"/>
      <c r="D21" s="83"/>
      <c r="E21" s="83"/>
      <c r="F21" s="83"/>
    </row>
    <row r="22" spans="1:8" ht="13.5" customHeight="1">
      <c r="A22" s="83"/>
      <c r="B22" s="69"/>
      <c r="C22" s="83"/>
      <c r="D22" s="83"/>
      <c r="E22" s="83"/>
      <c r="F22" s="84"/>
    </row>
    <row r="23" spans="1:8" ht="19.5" customHeight="1">
      <c r="A23" s="126" t="s">
        <v>49</v>
      </c>
      <c r="B23" s="126"/>
      <c r="C23" s="126"/>
      <c r="D23" s="126"/>
      <c r="E23" s="126"/>
      <c r="F23" s="126"/>
    </row>
    <row r="24" spans="1:8" ht="19.5" customHeight="1">
      <c r="A24" s="119" t="s">
        <v>61</v>
      </c>
      <c r="B24" s="119"/>
      <c r="C24" s="119"/>
      <c r="D24" s="119"/>
      <c r="E24" s="119"/>
      <c r="F24" s="119"/>
    </row>
    <row r="25" spans="1:8" ht="14.25" customHeight="1">
      <c r="A25" s="96" t="s">
        <v>53</v>
      </c>
      <c r="B25" s="104" t="s">
        <v>7</v>
      </c>
      <c r="C25" s="92" t="s">
        <v>26</v>
      </c>
      <c r="D25" s="92" t="s">
        <v>27</v>
      </c>
      <c r="E25" s="92" t="s">
        <v>28</v>
      </c>
      <c r="F25" s="103" t="s">
        <v>59</v>
      </c>
    </row>
    <row r="26" spans="1:8" ht="27.75" customHeight="1">
      <c r="A26" s="96"/>
      <c r="B26" s="104"/>
      <c r="C26" s="92"/>
      <c r="D26" s="92"/>
      <c r="E26" s="92"/>
      <c r="F26" s="103"/>
    </row>
    <row r="27" spans="1:8" ht="21" customHeight="1">
      <c r="A27" s="46">
        <v>1</v>
      </c>
      <c r="B27" s="47">
        <v>2</v>
      </c>
      <c r="C27" s="48">
        <v>3</v>
      </c>
      <c r="D27" s="48">
        <v>4</v>
      </c>
      <c r="E27" s="48">
        <v>5</v>
      </c>
      <c r="F27" s="49">
        <v>6</v>
      </c>
    </row>
    <row r="28" spans="1:8" ht="30" customHeight="1">
      <c r="A28" s="93" t="s">
        <v>50</v>
      </c>
      <c r="B28" s="94"/>
      <c r="C28" s="94"/>
      <c r="D28" s="94"/>
      <c r="E28" s="94"/>
      <c r="F28" s="95"/>
    </row>
    <row r="29" spans="1:8" s="1" customFormat="1" ht="18.75">
      <c r="A29" s="20" t="s">
        <v>12</v>
      </c>
      <c r="B29" s="112"/>
      <c r="C29" s="112"/>
      <c r="D29" s="112"/>
      <c r="E29" s="112"/>
      <c r="F29" s="112"/>
    </row>
    <row r="30" spans="1:8" s="1" customFormat="1" ht="52.5" customHeight="1">
      <c r="A30" s="33" t="s">
        <v>11</v>
      </c>
      <c r="B30" s="34" t="s">
        <v>4</v>
      </c>
      <c r="C30" s="36">
        <v>1648</v>
      </c>
      <c r="D30" s="36">
        <f>D31+D38+D41</f>
        <v>1227</v>
      </c>
      <c r="E30" s="36">
        <f>D30-C30</f>
        <v>-421</v>
      </c>
      <c r="F30" s="36">
        <f>D30/C30*100</f>
        <v>74.453883495145632</v>
      </c>
      <c r="H30" s="86"/>
    </row>
    <row r="31" spans="1:8" s="1" customFormat="1" ht="20.25">
      <c r="A31" s="33" t="s">
        <v>62</v>
      </c>
      <c r="B31" s="34" t="s">
        <v>8</v>
      </c>
      <c r="C31" s="36">
        <v>788</v>
      </c>
      <c r="D31" s="43">
        <v>624</v>
      </c>
      <c r="E31" s="36">
        <f>D31-C31</f>
        <v>-164</v>
      </c>
      <c r="F31" s="36">
        <f>D31/C31*100</f>
        <v>79.187817258883257</v>
      </c>
      <c r="H31" s="86"/>
    </row>
    <row r="32" spans="1:8" s="1" customFormat="1" ht="20.25">
      <c r="A32" s="38" t="s">
        <v>30</v>
      </c>
      <c r="B32" s="34" t="s">
        <v>5</v>
      </c>
      <c r="C32" s="36">
        <v>2</v>
      </c>
      <c r="D32" s="36">
        <v>1.6</v>
      </c>
      <c r="E32" s="36">
        <f>D32-C32</f>
        <v>-0.39999999999999991</v>
      </c>
      <c r="F32" s="36">
        <f>D32/C32*100</f>
        <v>80</v>
      </c>
    </row>
    <row r="33" spans="1:8" s="1" customFormat="1" ht="20.25">
      <c r="A33" s="38" t="s">
        <v>63</v>
      </c>
      <c r="B33" s="34" t="s">
        <v>6</v>
      </c>
      <c r="C33" s="36"/>
      <c r="D33" s="36"/>
      <c r="E33" s="36"/>
      <c r="F33" s="36"/>
    </row>
    <row r="34" spans="1:8" s="4" customFormat="1" ht="64.5" customHeight="1">
      <c r="A34" s="39" t="s">
        <v>64</v>
      </c>
      <c r="B34" s="40" t="s">
        <v>51</v>
      </c>
      <c r="C34" s="35">
        <f>C30-SUM(C32:C33)</f>
        <v>1646</v>
      </c>
      <c r="D34" s="35">
        <f>D30-D32-D33</f>
        <v>1225.4000000000001</v>
      </c>
      <c r="E34" s="35">
        <f>D34-C34</f>
        <v>-420.59999999999991</v>
      </c>
      <c r="F34" s="35">
        <f>D34/C34*100</f>
        <v>74.447144592952625</v>
      </c>
      <c r="H34" s="27"/>
    </row>
    <row r="35" spans="1:8" s="1" customFormat="1" ht="26.25" customHeight="1">
      <c r="A35" s="33" t="s">
        <v>65</v>
      </c>
      <c r="B35" s="34" t="s">
        <v>66</v>
      </c>
      <c r="C35" s="36">
        <v>100</v>
      </c>
      <c r="D35" s="36">
        <f>D38</f>
        <v>45</v>
      </c>
      <c r="E35" s="36">
        <f>D35-C35</f>
        <v>-55</v>
      </c>
      <c r="F35" s="36">
        <f>D35/C35*100</f>
        <v>45</v>
      </c>
    </row>
    <row r="36" spans="1:8" s="1" customFormat="1" ht="20.25">
      <c r="A36" s="33" t="s">
        <v>67</v>
      </c>
      <c r="B36" s="34"/>
      <c r="C36" s="36"/>
      <c r="D36" s="36"/>
      <c r="E36" s="36"/>
      <c r="F36" s="36"/>
    </row>
    <row r="37" spans="1:8" s="1" customFormat="1" ht="20.25">
      <c r="A37" s="33" t="s">
        <v>68</v>
      </c>
      <c r="B37" s="34" t="s">
        <v>69</v>
      </c>
      <c r="C37" s="36"/>
      <c r="D37" s="36"/>
      <c r="E37" s="36"/>
      <c r="F37" s="36"/>
    </row>
    <row r="38" spans="1:8" s="1" customFormat="1" ht="20.25">
      <c r="A38" s="33" t="s">
        <v>70</v>
      </c>
      <c r="B38" s="34" t="s">
        <v>71</v>
      </c>
      <c r="C38" s="36">
        <v>100</v>
      </c>
      <c r="D38" s="36">
        <v>45</v>
      </c>
      <c r="E38" s="36">
        <f>D38-C38</f>
        <v>-55</v>
      </c>
      <c r="F38" s="36">
        <f>D38/C38*100</f>
        <v>45</v>
      </c>
    </row>
    <row r="39" spans="1:8" s="1" customFormat="1" ht="62.25" customHeight="1">
      <c r="A39" s="33" t="s">
        <v>72</v>
      </c>
      <c r="B39" s="34" t="s">
        <v>73</v>
      </c>
      <c r="C39" s="36"/>
      <c r="D39" s="36"/>
      <c r="E39" s="36"/>
      <c r="F39" s="36"/>
    </row>
    <row r="40" spans="1:8" s="1" customFormat="1" ht="20.25">
      <c r="A40" s="41" t="s">
        <v>25</v>
      </c>
      <c r="B40" s="34" t="s">
        <v>74</v>
      </c>
      <c r="C40" s="36"/>
      <c r="D40" s="36"/>
      <c r="E40" s="36"/>
      <c r="F40" s="36"/>
    </row>
    <row r="41" spans="1:8" s="1" customFormat="1" ht="20.25">
      <c r="A41" s="41" t="s">
        <v>75</v>
      </c>
      <c r="B41" s="34" t="s">
        <v>76</v>
      </c>
      <c r="C41" s="36">
        <v>760</v>
      </c>
      <c r="D41" s="36">
        <v>558</v>
      </c>
      <c r="E41" s="36">
        <f>D41-C41</f>
        <v>-202</v>
      </c>
      <c r="F41" s="36">
        <f>D41/C41*100</f>
        <v>73.421052631578945</v>
      </c>
    </row>
    <row r="42" spans="1:8" s="1" customFormat="1" ht="27" customHeight="1">
      <c r="A42" s="41" t="s">
        <v>77</v>
      </c>
      <c r="B42" s="34" t="s">
        <v>78</v>
      </c>
      <c r="C42" s="36"/>
      <c r="D42" s="36"/>
      <c r="E42" s="36"/>
      <c r="F42" s="36"/>
      <c r="H42" s="26"/>
    </row>
    <row r="43" spans="1:8" s="1" customFormat="1" ht="21.75" customHeight="1">
      <c r="A43" s="41" t="s">
        <v>67</v>
      </c>
      <c r="B43" s="34"/>
      <c r="C43" s="36"/>
      <c r="D43" s="36"/>
      <c r="E43" s="36"/>
      <c r="F43" s="36"/>
      <c r="H43" s="26"/>
    </row>
    <row r="44" spans="1:8" s="1" customFormat="1" ht="20.25">
      <c r="A44" s="41" t="s">
        <v>79</v>
      </c>
      <c r="B44" s="34" t="s">
        <v>80</v>
      </c>
      <c r="C44" s="36"/>
      <c r="D44" s="36"/>
      <c r="E44" s="36"/>
      <c r="F44" s="36"/>
    </row>
    <row r="45" spans="1:8" s="1" customFormat="1" ht="43.5" customHeight="1">
      <c r="A45" s="41" t="s">
        <v>81</v>
      </c>
      <c r="B45" s="34" t="s">
        <v>82</v>
      </c>
      <c r="C45" s="36"/>
      <c r="D45" s="36"/>
      <c r="E45" s="36"/>
      <c r="F45" s="36"/>
      <c r="H45" s="26"/>
    </row>
    <row r="46" spans="1:8" s="1" customFormat="1" ht="20.25">
      <c r="A46" s="42" t="s">
        <v>10</v>
      </c>
      <c r="B46" s="40" t="s">
        <v>83</v>
      </c>
      <c r="C46" s="35">
        <f>C30</f>
        <v>1648</v>
      </c>
      <c r="D46" s="35">
        <f>D30</f>
        <v>1227</v>
      </c>
      <c r="E46" s="35">
        <f>D46-C46</f>
        <v>-421</v>
      </c>
      <c r="F46" s="35">
        <f>D46/C46*100</f>
        <v>74.453883495145632</v>
      </c>
    </row>
    <row r="47" spans="1:8" s="1" customFormat="1" ht="20.25">
      <c r="A47" s="42" t="s">
        <v>13</v>
      </c>
      <c r="B47" s="34"/>
      <c r="C47" s="113"/>
      <c r="D47" s="113"/>
      <c r="E47" s="113"/>
      <c r="F47" s="113"/>
    </row>
    <row r="48" spans="1:8" s="1" customFormat="1" ht="62.25" customHeight="1">
      <c r="A48" s="41" t="s">
        <v>158</v>
      </c>
      <c r="B48" s="34" t="s">
        <v>84</v>
      </c>
      <c r="C48" s="36">
        <v>1333</v>
      </c>
      <c r="D48" s="36">
        <v>539</v>
      </c>
      <c r="E48" s="36">
        <f>D48-C48</f>
        <v>-794</v>
      </c>
      <c r="F48" s="36">
        <f>D48/C48*100</f>
        <v>40.435108777194301</v>
      </c>
      <c r="H48" s="26"/>
    </row>
    <row r="49" spans="1:17" s="1" customFormat="1" ht="20.25">
      <c r="A49" s="41" t="s">
        <v>85</v>
      </c>
      <c r="B49" s="34" t="s">
        <v>86</v>
      </c>
      <c r="C49" s="36">
        <v>280</v>
      </c>
      <c r="D49" s="36">
        <v>166</v>
      </c>
      <c r="E49" s="36">
        <f>D49-C49</f>
        <v>-114</v>
      </c>
      <c r="F49" s="36">
        <f>D49/C49*100</f>
        <v>59.285714285714285</v>
      </c>
      <c r="H49" s="26"/>
    </row>
    <row r="50" spans="1:17" s="1" customFormat="1" ht="20.25">
      <c r="A50" s="41" t="s">
        <v>87</v>
      </c>
      <c r="B50" s="34" t="s">
        <v>88</v>
      </c>
      <c r="C50" s="36"/>
      <c r="D50" s="36"/>
      <c r="E50" s="36"/>
      <c r="F50" s="36"/>
    </row>
    <row r="51" spans="1:17" s="1" customFormat="1" ht="20.25">
      <c r="A51" s="41" t="s">
        <v>89</v>
      </c>
      <c r="B51" s="34" t="s">
        <v>90</v>
      </c>
      <c r="C51" s="36">
        <v>35</v>
      </c>
      <c r="D51" s="43">
        <v>432</v>
      </c>
      <c r="E51" s="36">
        <f>D51-C51</f>
        <v>397</v>
      </c>
      <c r="F51" s="36">
        <v>123.4</v>
      </c>
      <c r="H51" s="26"/>
    </row>
    <row r="52" spans="1:17" s="1" customFormat="1" ht="20.25">
      <c r="A52" s="41" t="s">
        <v>91</v>
      </c>
      <c r="B52" s="34" t="s">
        <v>92</v>
      </c>
      <c r="C52" s="36"/>
      <c r="D52" s="36"/>
      <c r="E52" s="36"/>
      <c r="F52" s="36"/>
    </row>
    <row r="53" spans="1:17" s="1" customFormat="1" ht="20.25">
      <c r="A53" s="41" t="s">
        <v>163</v>
      </c>
      <c r="B53" s="34" t="s">
        <v>93</v>
      </c>
      <c r="C53" s="36"/>
      <c r="D53" s="36"/>
      <c r="E53" s="36"/>
      <c r="F53" s="36"/>
    </row>
    <row r="54" spans="1:17" s="1" customFormat="1" ht="20.25">
      <c r="A54" s="41" t="s">
        <v>94</v>
      </c>
      <c r="B54" s="34" t="s">
        <v>95</v>
      </c>
      <c r="C54" s="36"/>
      <c r="D54" s="36"/>
      <c r="E54" s="36"/>
      <c r="F54" s="36"/>
      <c r="H54" s="26"/>
    </row>
    <row r="55" spans="1:17" s="1" customFormat="1" ht="20.25">
      <c r="A55" s="42" t="s">
        <v>55</v>
      </c>
      <c r="B55" s="40" t="s">
        <v>96</v>
      </c>
      <c r="C55" s="35">
        <f>C48+C49+SUM(C50:C54)</f>
        <v>1648</v>
      </c>
      <c r="D55" s="35">
        <f>D48+D49+SUM(D50:D54)</f>
        <v>1137</v>
      </c>
      <c r="E55" s="35">
        <f>D55-C55</f>
        <v>-511</v>
      </c>
      <c r="F55" s="35">
        <f>D55/C55*100</f>
        <v>68.992718446601941</v>
      </c>
    </row>
    <row r="56" spans="1:17" s="1" customFormat="1" ht="20.25">
      <c r="A56" s="42" t="s">
        <v>97</v>
      </c>
      <c r="B56" s="40"/>
      <c r="C56" s="35"/>
      <c r="D56" s="35"/>
      <c r="E56" s="36"/>
      <c r="F56" s="36"/>
    </row>
    <row r="57" spans="1:17" s="1" customFormat="1" ht="20.25">
      <c r="A57" s="41" t="s">
        <v>98</v>
      </c>
      <c r="B57" s="34" t="s">
        <v>100</v>
      </c>
      <c r="C57" s="36"/>
      <c r="D57" s="43"/>
      <c r="E57" s="36"/>
      <c r="F57" s="36"/>
    </row>
    <row r="58" spans="1:17" s="1" customFormat="1" ht="20.25">
      <c r="A58" s="41" t="s">
        <v>99</v>
      </c>
      <c r="B58" s="34" t="s">
        <v>101</v>
      </c>
      <c r="C58" s="36"/>
      <c r="D58" s="36">
        <f>D30-D55</f>
        <v>90</v>
      </c>
      <c r="E58" s="36"/>
      <c r="F58" s="36"/>
      <c r="H58" s="26"/>
    </row>
    <row r="59" spans="1:17" s="1" customFormat="1" ht="20.25">
      <c r="A59" s="41" t="s">
        <v>16</v>
      </c>
      <c r="B59" s="34" t="s">
        <v>102</v>
      </c>
      <c r="C59" s="36"/>
      <c r="D59" s="43"/>
      <c r="E59" s="36"/>
      <c r="F59" s="36"/>
    </row>
    <row r="60" spans="1:17" s="1" customFormat="1" ht="40.5">
      <c r="A60" s="33" t="s">
        <v>0</v>
      </c>
      <c r="B60" s="34" t="s">
        <v>103</v>
      </c>
      <c r="C60" s="36"/>
      <c r="D60" s="43"/>
      <c r="E60" s="36"/>
      <c r="F60" s="36"/>
      <c r="G60" s="99"/>
      <c r="H60" s="100"/>
      <c r="I60" s="100"/>
      <c r="J60" s="100"/>
      <c r="K60" s="100"/>
      <c r="L60" s="100"/>
      <c r="M60" s="100"/>
      <c r="N60" s="100"/>
      <c r="O60" s="100"/>
      <c r="P60" s="100"/>
    </row>
    <row r="61" spans="1:17" s="1" customFormat="1" ht="20.25">
      <c r="A61" s="41" t="s">
        <v>99</v>
      </c>
      <c r="B61" s="34" t="s">
        <v>104</v>
      </c>
      <c r="C61" s="43"/>
      <c r="D61" s="43"/>
      <c r="E61" s="43"/>
      <c r="F61" s="36"/>
      <c r="H61" s="26"/>
    </row>
    <row r="62" spans="1:17" s="1" customFormat="1" ht="20.25">
      <c r="A62" s="41" t="s">
        <v>16</v>
      </c>
      <c r="B62" s="34" t="s">
        <v>105</v>
      </c>
      <c r="C62" s="43"/>
      <c r="D62" s="43"/>
      <c r="E62" s="43"/>
      <c r="F62" s="36"/>
    </row>
    <row r="63" spans="1:17" s="1" customFormat="1" ht="59.25" customHeight="1">
      <c r="A63" s="33" t="s">
        <v>106</v>
      </c>
      <c r="B63" s="34" t="s">
        <v>107</v>
      </c>
      <c r="C63" s="43"/>
      <c r="D63" s="43"/>
      <c r="E63" s="43"/>
      <c r="F63" s="36"/>
      <c r="G63" s="99"/>
      <c r="H63" s="100"/>
      <c r="I63" s="100"/>
      <c r="J63" s="100"/>
      <c r="K63" s="100"/>
      <c r="L63" s="100"/>
      <c r="M63" s="100"/>
      <c r="N63" s="100"/>
      <c r="O63" s="100"/>
      <c r="P63" s="100"/>
      <c r="Q63" s="100"/>
    </row>
    <row r="64" spans="1:17" s="1" customFormat="1" ht="20.25">
      <c r="A64" s="41" t="s">
        <v>99</v>
      </c>
      <c r="B64" s="34" t="s">
        <v>108</v>
      </c>
      <c r="C64" s="43"/>
      <c r="D64" s="43"/>
      <c r="E64" s="43"/>
      <c r="F64" s="36"/>
      <c r="H64" s="26"/>
    </row>
    <row r="65" spans="1:8" s="1" customFormat="1" ht="20.25">
      <c r="A65" s="41" t="s">
        <v>16</v>
      </c>
      <c r="B65" s="34" t="s">
        <v>109</v>
      </c>
      <c r="C65" s="43"/>
      <c r="D65" s="43"/>
      <c r="E65" s="43"/>
      <c r="F65" s="36"/>
    </row>
    <row r="66" spans="1:8" s="5" customFormat="1" ht="40.5">
      <c r="A66" s="33" t="s">
        <v>110</v>
      </c>
      <c r="B66" s="34" t="s">
        <v>111</v>
      </c>
      <c r="C66" s="37"/>
      <c r="D66" s="43"/>
      <c r="E66" s="43"/>
      <c r="F66" s="36"/>
    </row>
    <row r="67" spans="1:8" s="4" customFormat="1" ht="20.25">
      <c r="A67" s="39" t="s">
        <v>14</v>
      </c>
      <c r="B67" s="40" t="s">
        <v>112</v>
      </c>
      <c r="C67" s="37"/>
      <c r="D67" s="37"/>
      <c r="E67" s="43"/>
      <c r="F67" s="36"/>
    </row>
    <row r="68" spans="1:8" s="5" customFormat="1" ht="20.25">
      <c r="A68" s="33" t="s">
        <v>15</v>
      </c>
      <c r="B68" s="34" t="s">
        <v>113</v>
      </c>
      <c r="C68" s="43"/>
      <c r="D68" s="43"/>
      <c r="E68" s="43"/>
      <c r="F68" s="36"/>
      <c r="H68" s="29"/>
    </row>
    <row r="69" spans="1:8" s="5" customFormat="1" ht="20.25">
      <c r="A69" s="33" t="s">
        <v>16</v>
      </c>
      <c r="B69" s="34" t="s">
        <v>114</v>
      </c>
      <c r="C69" s="43"/>
      <c r="D69" s="43"/>
      <c r="E69" s="43"/>
      <c r="F69" s="36"/>
    </row>
    <row r="70" spans="1:8" s="5" customFormat="1" ht="45" customHeight="1">
      <c r="A70" s="33" t="s">
        <v>115</v>
      </c>
      <c r="B70" s="34" t="s">
        <v>116</v>
      </c>
      <c r="C70" s="35"/>
      <c r="D70" s="44"/>
      <c r="E70" s="36"/>
      <c r="F70" s="45"/>
    </row>
    <row r="71" spans="1:8" s="5" customFormat="1" ht="29.25" customHeight="1">
      <c r="A71" s="93" t="s">
        <v>117</v>
      </c>
      <c r="B71" s="94"/>
      <c r="C71" s="94"/>
      <c r="D71" s="94"/>
      <c r="E71" s="94"/>
      <c r="F71" s="95"/>
    </row>
    <row r="72" spans="1:8" s="5" customFormat="1" ht="15" customHeight="1">
      <c r="A72" s="96" t="s">
        <v>53</v>
      </c>
      <c r="B72" s="104" t="s">
        <v>7</v>
      </c>
      <c r="C72" s="92" t="s">
        <v>26</v>
      </c>
      <c r="D72" s="92" t="s">
        <v>27</v>
      </c>
      <c r="E72" s="92" t="s">
        <v>29</v>
      </c>
      <c r="F72" s="103" t="s">
        <v>60</v>
      </c>
    </row>
    <row r="73" spans="1:8" s="1" customFormat="1" ht="21.75" customHeight="1">
      <c r="A73" s="96"/>
      <c r="B73" s="104"/>
      <c r="C73" s="92"/>
      <c r="D73" s="92"/>
      <c r="E73" s="92"/>
      <c r="F73" s="103"/>
    </row>
    <row r="74" spans="1:8" s="1" customFormat="1" ht="15.75" customHeight="1">
      <c r="A74" s="46">
        <v>1</v>
      </c>
      <c r="B74" s="47">
        <v>2</v>
      </c>
      <c r="C74" s="48">
        <v>3</v>
      </c>
      <c r="D74" s="48">
        <v>4</v>
      </c>
      <c r="E74" s="48">
        <v>5</v>
      </c>
      <c r="F74" s="49">
        <v>6</v>
      </c>
    </row>
    <row r="75" spans="1:8" s="12" customFormat="1" ht="20.25">
      <c r="A75" s="50" t="s">
        <v>118</v>
      </c>
      <c r="B75" s="51">
        <v>240</v>
      </c>
      <c r="C75" s="52">
        <v>431.3</v>
      </c>
      <c r="D75" s="52">
        <v>220</v>
      </c>
      <c r="E75" s="52">
        <f t="shared" ref="E75:E80" si="0">D75-C75</f>
        <v>-211.3</v>
      </c>
      <c r="F75" s="52">
        <f t="shared" ref="F75:F80" si="1">D75/C75*100</f>
        <v>51.008578715511241</v>
      </c>
      <c r="H75" s="28"/>
    </row>
    <row r="76" spans="1:8" s="12" customFormat="1" ht="20.25">
      <c r="A76" s="50" t="s">
        <v>1</v>
      </c>
      <c r="B76" s="53">
        <v>250</v>
      </c>
      <c r="C76" s="52">
        <v>947.3</v>
      </c>
      <c r="D76" s="52">
        <v>771.6</v>
      </c>
      <c r="E76" s="52">
        <f t="shared" si="0"/>
        <v>-175.69999999999993</v>
      </c>
      <c r="F76" s="52">
        <f t="shared" si="1"/>
        <v>81.452549350786455</v>
      </c>
      <c r="H76" s="28"/>
    </row>
    <row r="77" spans="1:8" s="12" customFormat="1" ht="20.25">
      <c r="A77" s="50" t="s">
        <v>2</v>
      </c>
      <c r="B77" s="53">
        <v>260</v>
      </c>
      <c r="C77" s="52">
        <v>208.4</v>
      </c>
      <c r="D77" s="52">
        <v>169</v>
      </c>
      <c r="E77" s="52">
        <f t="shared" si="0"/>
        <v>-39.400000000000006</v>
      </c>
      <c r="F77" s="52">
        <f t="shared" si="1"/>
        <v>81.094049904030712</v>
      </c>
      <c r="H77" s="28"/>
    </row>
    <row r="78" spans="1:8" s="12" customFormat="1" ht="20.25">
      <c r="A78" s="50" t="s">
        <v>3</v>
      </c>
      <c r="B78" s="54">
        <v>270</v>
      </c>
      <c r="C78" s="52">
        <v>19</v>
      </c>
      <c r="D78" s="52">
        <v>14</v>
      </c>
      <c r="E78" s="52">
        <f t="shared" si="0"/>
        <v>-5</v>
      </c>
      <c r="F78" s="52">
        <f t="shared" si="1"/>
        <v>73.68421052631578</v>
      </c>
      <c r="H78" s="28"/>
    </row>
    <row r="79" spans="1:8" s="12" customFormat="1" ht="20.25">
      <c r="A79" s="50" t="s">
        <v>24</v>
      </c>
      <c r="B79" s="54">
        <v>280</v>
      </c>
      <c r="C79" s="52">
        <v>42</v>
      </c>
      <c r="D79" s="52">
        <v>4</v>
      </c>
      <c r="E79" s="52">
        <f t="shared" si="0"/>
        <v>-38</v>
      </c>
      <c r="F79" s="52">
        <f t="shared" si="1"/>
        <v>9.5238095238095237</v>
      </c>
      <c r="H79" s="28"/>
    </row>
    <row r="80" spans="1:8" s="12" customFormat="1" ht="40.5" customHeight="1">
      <c r="A80" s="55" t="s">
        <v>119</v>
      </c>
      <c r="B80" s="56">
        <v>290</v>
      </c>
      <c r="C80" s="57">
        <f>SUM(C75:C79)</f>
        <v>1648</v>
      </c>
      <c r="D80" s="57">
        <f>SUM(D75:D79)</f>
        <v>1178.5999999999999</v>
      </c>
      <c r="E80" s="57">
        <f t="shared" si="0"/>
        <v>-469.40000000000009</v>
      </c>
      <c r="F80" s="57">
        <f t="shared" si="1"/>
        <v>71.516990291262132</v>
      </c>
      <c r="H80" s="28"/>
    </row>
    <row r="81" spans="1:6" s="1" customFormat="1" ht="24.75" customHeight="1">
      <c r="A81" s="116" t="s">
        <v>17</v>
      </c>
      <c r="B81" s="116"/>
      <c r="C81" s="116"/>
      <c r="D81" s="116"/>
      <c r="E81" s="116"/>
      <c r="F81" s="116"/>
    </row>
    <row r="82" spans="1:6" s="2" customFormat="1" ht="77.25" customHeight="1">
      <c r="A82" s="39" t="s">
        <v>47</v>
      </c>
      <c r="B82" s="40" t="s">
        <v>120</v>
      </c>
      <c r="C82" s="57">
        <v>2</v>
      </c>
      <c r="D82" s="57">
        <f>D84</f>
        <v>1.6</v>
      </c>
      <c r="E82" s="57">
        <f>D82-C82</f>
        <v>-0.39999999999999991</v>
      </c>
      <c r="F82" s="57">
        <f>C82/D82</f>
        <v>1.25</v>
      </c>
    </row>
    <row r="83" spans="1:6" s="5" customFormat="1" ht="24" customHeight="1">
      <c r="A83" s="33" t="s">
        <v>9</v>
      </c>
      <c r="B83" s="34" t="s">
        <v>121</v>
      </c>
      <c r="C83" s="52"/>
      <c r="D83" s="52"/>
      <c r="E83" s="57"/>
      <c r="F83" s="57"/>
    </row>
    <row r="84" spans="1:6" s="5" customFormat="1" ht="63.75" customHeight="1">
      <c r="A84" s="41" t="s">
        <v>18</v>
      </c>
      <c r="B84" s="34" t="s">
        <v>122</v>
      </c>
      <c r="C84" s="52">
        <v>2</v>
      </c>
      <c r="D84" s="52">
        <v>1.6</v>
      </c>
      <c r="E84" s="57">
        <f>D84-C84</f>
        <v>-0.39999999999999991</v>
      </c>
      <c r="F84" s="57">
        <f>C84/D84</f>
        <v>1.25</v>
      </c>
    </row>
    <row r="85" spans="1:6" s="5" customFormat="1" ht="66" customHeight="1">
      <c r="A85" s="41" t="s">
        <v>19</v>
      </c>
      <c r="B85" s="34" t="s">
        <v>123</v>
      </c>
      <c r="C85" s="52"/>
      <c r="D85" s="52"/>
      <c r="E85" s="52"/>
      <c r="F85" s="58"/>
    </row>
    <row r="86" spans="1:6" s="5" customFormat="1" ht="45.75" customHeight="1">
      <c r="A86" s="41" t="s">
        <v>159</v>
      </c>
      <c r="B86" s="34" t="s">
        <v>124</v>
      </c>
      <c r="C86" s="52"/>
      <c r="D86" s="52"/>
      <c r="E86" s="52"/>
      <c r="F86" s="58"/>
    </row>
    <row r="87" spans="1:6" s="5" customFormat="1" ht="67.5" customHeight="1">
      <c r="A87" s="33" t="s">
        <v>125</v>
      </c>
      <c r="B87" s="59" t="s">
        <v>126</v>
      </c>
      <c r="C87" s="52"/>
      <c r="D87" s="52"/>
      <c r="E87" s="52"/>
      <c r="F87" s="58"/>
    </row>
    <row r="88" spans="1:6" s="5" customFormat="1" ht="20.25" customHeight="1">
      <c r="A88" s="33" t="s">
        <v>127</v>
      </c>
      <c r="B88" s="59" t="s">
        <v>128</v>
      </c>
      <c r="C88" s="52"/>
      <c r="D88" s="52"/>
      <c r="E88" s="52"/>
      <c r="F88" s="58"/>
    </row>
    <row r="89" spans="1:6" s="1" customFormat="1" ht="40.5">
      <c r="A89" s="39" t="s">
        <v>56</v>
      </c>
      <c r="B89" s="40" t="s">
        <v>129</v>
      </c>
      <c r="C89" s="57"/>
      <c r="D89" s="57"/>
      <c r="E89" s="57"/>
      <c r="F89" s="58"/>
    </row>
    <row r="90" spans="1:6" s="5" customFormat="1" ht="81.75" customHeight="1">
      <c r="A90" s="33" t="s">
        <v>54</v>
      </c>
      <c r="B90" s="34" t="s">
        <v>130</v>
      </c>
      <c r="C90" s="52"/>
      <c r="D90" s="52"/>
      <c r="E90" s="52"/>
      <c r="F90" s="60"/>
    </row>
    <row r="91" spans="1:6" s="5" customFormat="1" ht="20.25">
      <c r="A91" s="33" t="s">
        <v>20</v>
      </c>
      <c r="B91" s="34" t="s">
        <v>131</v>
      </c>
      <c r="C91" s="52"/>
      <c r="D91" s="52"/>
      <c r="E91" s="52"/>
      <c r="F91" s="60"/>
    </row>
    <row r="92" spans="1:6" s="5" customFormat="1" ht="20.25">
      <c r="A92" s="33" t="s">
        <v>21</v>
      </c>
      <c r="B92" s="34" t="s">
        <v>132</v>
      </c>
      <c r="C92" s="52"/>
      <c r="D92" s="52"/>
      <c r="E92" s="52"/>
      <c r="F92" s="60"/>
    </row>
    <row r="93" spans="1:6" s="1" customFormat="1" ht="40.5">
      <c r="A93" s="39" t="s">
        <v>57</v>
      </c>
      <c r="B93" s="40" t="s">
        <v>133</v>
      </c>
      <c r="C93" s="57">
        <f>SUM(C94:C95)</f>
        <v>222.6</v>
      </c>
      <c r="D93" s="57">
        <f>SUM(D94:D95)</f>
        <v>181.2</v>
      </c>
      <c r="E93" s="57">
        <f>D93-C93</f>
        <v>-41.400000000000006</v>
      </c>
      <c r="F93" s="57">
        <f>D93/C93*100</f>
        <v>81.401617250673851</v>
      </c>
    </row>
    <row r="94" spans="1:6" s="5" customFormat="1" ht="82.5" customHeight="1">
      <c r="A94" s="33" t="s">
        <v>134</v>
      </c>
      <c r="B94" s="34" t="s">
        <v>135</v>
      </c>
      <c r="C94" s="52">
        <v>208.4</v>
      </c>
      <c r="D94" s="52">
        <v>169.7</v>
      </c>
      <c r="E94" s="52">
        <f>D94-C94</f>
        <v>-38.700000000000017</v>
      </c>
      <c r="F94" s="52">
        <f>D94/C94*100</f>
        <v>81.429942418426094</v>
      </c>
    </row>
    <row r="95" spans="1:6" s="5" customFormat="1" ht="20.25">
      <c r="A95" s="33" t="s">
        <v>174</v>
      </c>
      <c r="B95" s="34" t="s">
        <v>136</v>
      </c>
      <c r="C95" s="52">
        <v>14.2</v>
      </c>
      <c r="D95" s="52">
        <v>11.5</v>
      </c>
      <c r="E95" s="52">
        <f>D95-C95</f>
        <v>-2.6999999999999993</v>
      </c>
      <c r="F95" s="52">
        <f>D95/C95*100</f>
        <v>80.985915492957744</v>
      </c>
    </row>
    <row r="96" spans="1:6" s="4" customFormat="1" ht="45" customHeight="1">
      <c r="A96" s="39" t="s">
        <v>22</v>
      </c>
      <c r="B96" s="40" t="s">
        <v>137</v>
      </c>
      <c r="C96" s="52"/>
      <c r="D96" s="52"/>
      <c r="E96" s="52"/>
      <c r="F96" s="52"/>
    </row>
    <row r="97" spans="1:11" s="5" customFormat="1" ht="20.25">
      <c r="A97" s="33" t="s">
        <v>23</v>
      </c>
      <c r="B97" s="34" t="s">
        <v>138</v>
      </c>
      <c r="C97" s="52"/>
      <c r="D97" s="52"/>
      <c r="E97" s="52"/>
      <c r="F97" s="52"/>
    </row>
    <row r="98" spans="1:11" s="6" customFormat="1" ht="20.25">
      <c r="A98" s="61" t="s">
        <v>160</v>
      </c>
      <c r="B98" s="34" t="s">
        <v>139</v>
      </c>
      <c r="C98" s="62"/>
      <c r="D98" s="63"/>
      <c r="E98" s="62"/>
      <c r="F98" s="49"/>
    </row>
    <row r="99" spans="1:11" ht="27" customHeight="1">
      <c r="A99" s="101" t="s">
        <v>146</v>
      </c>
      <c r="B99" s="102"/>
      <c r="C99" s="102"/>
      <c r="D99" s="102"/>
      <c r="E99" s="102"/>
      <c r="F99" s="102"/>
      <c r="G99" s="32"/>
      <c r="H99" s="31"/>
      <c r="I99" s="31"/>
    </row>
    <row r="100" spans="1:11" ht="26.25" customHeight="1">
      <c r="A100" s="50" t="s">
        <v>45</v>
      </c>
      <c r="B100" s="64">
        <v>340</v>
      </c>
      <c r="C100" s="87"/>
      <c r="D100" s="88"/>
      <c r="E100" s="87"/>
      <c r="F100" s="87"/>
    </row>
    <row r="101" spans="1:11" ht="47.25" customHeight="1">
      <c r="A101" s="50" t="s">
        <v>62</v>
      </c>
      <c r="B101" s="64">
        <v>341</v>
      </c>
      <c r="C101" s="87"/>
      <c r="D101" s="88"/>
      <c r="E101" s="87"/>
      <c r="F101" s="87"/>
    </row>
    <row r="102" spans="1:11" s="8" customFormat="1" ht="85.5" customHeight="1">
      <c r="A102" s="50" t="s">
        <v>140</v>
      </c>
      <c r="B102" s="64">
        <v>350</v>
      </c>
      <c r="C102" s="87"/>
      <c r="D102" s="87"/>
      <c r="E102" s="87"/>
      <c r="F102" s="87"/>
      <c r="G102" s="12"/>
      <c r="H102" s="12"/>
      <c r="I102" s="12"/>
      <c r="J102" s="13"/>
      <c r="K102" s="14"/>
    </row>
    <row r="103" spans="1:11" s="19" customFormat="1" ht="38.25" customHeight="1">
      <c r="A103" s="50" t="s">
        <v>62</v>
      </c>
      <c r="B103" s="64">
        <v>351</v>
      </c>
      <c r="C103" s="89"/>
      <c r="D103" s="89"/>
      <c r="E103" s="87"/>
      <c r="F103" s="87"/>
      <c r="H103" s="15"/>
      <c r="I103" s="16"/>
      <c r="J103" s="17"/>
      <c r="K103" s="18"/>
    </row>
    <row r="104" spans="1:11" s="8" customFormat="1" ht="40.5">
      <c r="A104" s="50" t="s">
        <v>141</v>
      </c>
      <c r="B104" s="64">
        <v>360</v>
      </c>
      <c r="C104" s="88"/>
      <c r="D104" s="87"/>
      <c r="E104" s="87"/>
      <c r="F104" s="87"/>
      <c r="H104" s="11"/>
      <c r="I104" s="11"/>
      <c r="J104" s="7"/>
    </row>
    <row r="105" spans="1:11" ht="20.25">
      <c r="A105" s="50" t="s">
        <v>62</v>
      </c>
      <c r="B105" s="64">
        <v>361</v>
      </c>
      <c r="C105" s="90"/>
      <c r="D105" s="90"/>
      <c r="E105" s="87"/>
      <c r="F105" s="87"/>
    </row>
    <row r="106" spans="1:11" ht="40.5">
      <c r="A106" s="50" t="s">
        <v>142</v>
      </c>
      <c r="B106" s="64">
        <v>370</v>
      </c>
      <c r="C106" s="90"/>
      <c r="D106" s="90"/>
      <c r="E106" s="87"/>
      <c r="F106" s="87"/>
    </row>
    <row r="107" spans="1:11" ht="45" customHeight="1">
      <c r="A107" s="50" t="s">
        <v>62</v>
      </c>
      <c r="B107" s="64">
        <v>371</v>
      </c>
      <c r="C107" s="91"/>
      <c r="D107" s="90"/>
      <c r="E107" s="87"/>
      <c r="F107" s="87"/>
    </row>
    <row r="108" spans="1:11" ht="85.5" customHeight="1">
      <c r="A108" s="50" t="s">
        <v>143</v>
      </c>
      <c r="B108" s="64">
        <v>380</v>
      </c>
      <c r="C108" s="90"/>
      <c r="D108" s="90"/>
      <c r="E108" s="87"/>
      <c r="F108" s="87"/>
    </row>
    <row r="109" spans="1:11" ht="37.5" customHeight="1">
      <c r="A109" s="50" t="s">
        <v>62</v>
      </c>
      <c r="B109" s="64">
        <v>381</v>
      </c>
      <c r="C109" s="90"/>
      <c r="D109" s="90"/>
      <c r="E109" s="87"/>
      <c r="F109" s="87"/>
    </row>
    <row r="110" spans="1:11" ht="20.25">
      <c r="A110" s="50" t="s">
        <v>144</v>
      </c>
      <c r="B110" s="64">
        <v>390</v>
      </c>
      <c r="C110" s="90">
        <f>C111</f>
        <v>1345</v>
      </c>
      <c r="D110" s="90"/>
      <c r="E110" s="87">
        <f>E102</f>
        <v>0</v>
      </c>
      <c r="F110" s="87"/>
    </row>
    <row r="111" spans="1:11" ht="40.5">
      <c r="A111" s="50" t="s">
        <v>145</v>
      </c>
      <c r="B111" s="64">
        <v>391</v>
      </c>
      <c r="C111" s="90">
        <v>1345</v>
      </c>
      <c r="D111" s="90"/>
      <c r="E111" s="87">
        <f>E103</f>
        <v>0</v>
      </c>
      <c r="F111" s="87"/>
    </row>
    <row r="112" spans="1:11" ht="32.25" customHeight="1">
      <c r="A112" s="101" t="s">
        <v>147</v>
      </c>
      <c r="B112" s="102"/>
      <c r="C112" s="102"/>
      <c r="D112" s="102"/>
      <c r="E112" s="102"/>
      <c r="F112" s="102"/>
      <c r="G112" s="32"/>
      <c r="H112" s="31"/>
      <c r="I112" s="31"/>
    </row>
    <row r="113" spans="1:7" ht="21" customHeight="1">
      <c r="A113" s="50" t="s">
        <v>40</v>
      </c>
      <c r="B113" s="64">
        <v>400</v>
      </c>
      <c r="C113" s="65">
        <v>47</v>
      </c>
      <c r="D113" s="65">
        <v>38</v>
      </c>
      <c r="E113" s="66">
        <f>D113-C113</f>
        <v>-9</v>
      </c>
      <c r="F113" s="66">
        <f>D113/C113*100</f>
        <v>80.851063829787222</v>
      </c>
    </row>
    <row r="114" spans="1:7" ht="24.75" customHeight="1">
      <c r="A114" s="50" t="s">
        <v>148</v>
      </c>
      <c r="B114" s="64">
        <v>410</v>
      </c>
      <c r="C114" s="65">
        <v>1780</v>
      </c>
      <c r="D114" s="66">
        <v>1639</v>
      </c>
      <c r="E114" s="66">
        <f>D114-C114</f>
        <v>-141</v>
      </c>
      <c r="F114" s="66">
        <f>D114/C114*100</f>
        <v>92.078651685393254</v>
      </c>
    </row>
    <row r="115" spans="1:7" ht="25.5" customHeight="1">
      <c r="A115" s="50" t="s">
        <v>149</v>
      </c>
      <c r="B115" s="64">
        <v>420</v>
      </c>
      <c r="C115" s="65"/>
      <c r="D115" s="65"/>
      <c r="E115" s="66"/>
      <c r="F115" s="66"/>
    </row>
    <row r="116" spans="1:7" ht="67.5" customHeight="1">
      <c r="A116" s="50" t="s">
        <v>150</v>
      </c>
      <c r="B116" s="64">
        <v>430</v>
      </c>
      <c r="C116" s="67"/>
      <c r="D116" s="67"/>
      <c r="E116" s="36"/>
      <c r="F116" s="45"/>
    </row>
    <row r="117" spans="1:7" ht="3" hidden="1" customHeight="1">
      <c r="A117" s="9"/>
    </row>
    <row r="118" spans="1:7" ht="3" customHeight="1">
      <c r="A118" s="9"/>
    </row>
    <row r="119" spans="1:7" ht="22.5">
      <c r="A119" s="22" t="s">
        <v>151</v>
      </c>
      <c r="B119" s="23"/>
      <c r="C119" s="114" t="s">
        <v>152</v>
      </c>
      <c r="D119" s="114"/>
      <c r="E119" s="115" t="s">
        <v>173</v>
      </c>
      <c r="F119" s="115"/>
      <c r="G119" s="115"/>
    </row>
    <row r="120" spans="1:7" ht="18.75">
      <c r="A120" s="24" t="s">
        <v>58</v>
      </c>
      <c r="B120" s="25"/>
      <c r="C120" s="97" t="s">
        <v>48</v>
      </c>
      <c r="D120" s="97"/>
      <c r="E120" s="98" t="s">
        <v>153</v>
      </c>
      <c r="F120" s="98"/>
      <c r="G120" s="98"/>
    </row>
    <row r="121" spans="1:7">
      <c r="A121" s="9"/>
    </row>
    <row r="122" spans="1:7">
      <c r="A122" s="9"/>
    </row>
    <row r="123" spans="1:7">
      <c r="A123" s="9"/>
    </row>
    <row r="124" spans="1:7">
      <c r="A124" s="9"/>
    </row>
    <row r="125" spans="1:7">
      <c r="A125" s="9"/>
    </row>
    <row r="126" spans="1:7">
      <c r="A126" s="9"/>
    </row>
    <row r="127" spans="1:7">
      <c r="A127" s="9"/>
    </row>
    <row r="128" spans="1:7">
      <c r="A128" s="9"/>
    </row>
    <row r="129" spans="1:1">
      <c r="A129" s="9"/>
    </row>
    <row r="130" spans="1:1">
      <c r="A130" s="9"/>
    </row>
    <row r="131" spans="1:1">
      <c r="A131" s="9"/>
    </row>
    <row r="132" spans="1:1">
      <c r="A132" s="9"/>
    </row>
    <row r="133" spans="1:1">
      <c r="A133" s="9"/>
    </row>
    <row r="134" spans="1:1">
      <c r="A134" s="9"/>
    </row>
    <row r="135" spans="1:1">
      <c r="A135" s="9"/>
    </row>
    <row r="136" spans="1:1">
      <c r="A136" s="9"/>
    </row>
    <row r="137" spans="1:1">
      <c r="A137" s="9"/>
    </row>
    <row r="138" spans="1:1">
      <c r="A138" s="9"/>
    </row>
    <row r="139" spans="1:1">
      <c r="A139" s="9"/>
    </row>
    <row r="140" spans="1:1">
      <c r="A140" s="9"/>
    </row>
    <row r="141" spans="1:1">
      <c r="A141" s="9"/>
    </row>
    <row r="142" spans="1:1">
      <c r="A142" s="9"/>
    </row>
    <row r="143" spans="1:1">
      <c r="A143" s="9"/>
    </row>
    <row r="144" spans="1:1">
      <c r="A144" s="9"/>
    </row>
    <row r="145" spans="1:1">
      <c r="A145" s="9"/>
    </row>
    <row r="146" spans="1:1">
      <c r="A146" s="9"/>
    </row>
    <row r="147" spans="1:1">
      <c r="A147" s="9"/>
    </row>
    <row r="148" spans="1:1">
      <c r="A148" s="9"/>
    </row>
    <row r="149" spans="1:1">
      <c r="A149" s="9"/>
    </row>
    <row r="150" spans="1:1">
      <c r="A150" s="9"/>
    </row>
    <row r="151" spans="1:1">
      <c r="A151" s="9"/>
    </row>
    <row r="152" spans="1:1">
      <c r="A152" s="9"/>
    </row>
    <row r="153" spans="1:1">
      <c r="A153" s="9"/>
    </row>
    <row r="154" spans="1:1">
      <c r="A154" s="9"/>
    </row>
    <row r="155" spans="1:1">
      <c r="A155" s="9"/>
    </row>
    <row r="156" spans="1:1">
      <c r="A156" s="9"/>
    </row>
    <row r="157" spans="1:1">
      <c r="A157" s="9"/>
    </row>
    <row r="158" spans="1:1">
      <c r="A158" s="9"/>
    </row>
    <row r="159" spans="1:1">
      <c r="A159" s="9"/>
    </row>
    <row r="160" spans="1:1">
      <c r="A160" s="9"/>
    </row>
    <row r="161" spans="1:1">
      <c r="A161" s="9"/>
    </row>
    <row r="162" spans="1:1">
      <c r="A162" s="9"/>
    </row>
    <row r="163" spans="1:1">
      <c r="A163" s="9"/>
    </row>
    <row r="164" spans="1:1">
      <c r="A164" s="9"/>
    </row>
    <row r="165" spans="1:1">
      <c r="A165" s="9"/>
    </row>
    <row r="166" spans="1:1">
      <c r="A166" s="9"/>
    </row>
    <row r="167" spans="1:1">
      <c r="A167" s="9"/>
    </row>
    <row r="168" spans="1:1">
      <c r="A168" s="9"/>
    </row>
    <row r="169" spans="1:1">
      <c r="A169" s="9"/>
    </row>
    <row r="170" spans="1:1">
      <c r="A170" s="9"/>
    </row>
    <row r="171" spans="1:1">
      <c r="A171" s="9"/>
    </row>
    <row r="172" spans="1:1">
      <c r="A172" s="9"/>
    </row>
    <row r="173" spans="1:1">
      <c r="A173" s="9"/>
    </row>
    <row r="174" spans="1:1">
      <c r="A174" s="9"/>
    </row>
    <row r="175" spans="1:1">
      <c r="A175" s="9"/>
    </row>
    <row r="176" spans="1:1">
      <c r="A176" s="9"/>
    </row>
    <row r="177" spans="1:1">
      <c r="A177" s="9"/>
    </row>
    <row r="178" spans="1:1">
      <c r="A178" s="9"/>
    </row>
    <row r="179" spans="1:1">
      <c r="A179" s="9"/>
    </row>
    <row r="180" spans="1:1">
      <c r="A180" s="9"/>
    </row>
    <row r="181" spans="1:1">
      <c r="A181" s="9"/>
    </row>
    <row r="182" spans="1:1">
      <c r="A182" s="9"/>
    </row>
    <row r="183" spans="1:1">
      <c r="A183" s="9"/>
    </row>
    <row r="184" spans="1:1">
      <c r="A184" s="9"/>
    </row>
    <row r="185" spans="1:1">
      <c r="A185" s="9"/>
    </row>
    <row r="186" spans="1:1">
      <c r="A186" s="9"/>
    </row>
    <row r="187" spans="1:1">
      <c r="A187" s="9"/>
    </row>
    <row r="188" spans="1:1">
      <c r="A188" s="9"/>
    </row>
    <row r="189" spans="1:1">
      <c r="A189" s="9"/>
    </row>
    <row r="190" spans="1:1">
      <c r="A190" s="9"/>
    </row>
    <row r="191" spans="1:1">
      <c r="A191" s="9"/>
    </row>
    <row r="192" spans="1:1">
      <c r="A192" s="9"/>
    </row>
    <row r="193" spans="1:1">
      <c r="A193" s="9"/>
    </row>
    <row r="194" spans="1:1">
      <c r="A194" s="9"/>
    </row>
    <row r="195" spans="1:1">
      <c r="A195" s="9"/>
    </row>
    <row r="196" spans="1:1">
      <c r="A196" s="9"/>
    </row>
    <row r="197" spans="1:1">
      <c r="A197" s="9"/>
    </row>
    <row r="198" spans="1:1">
      <c r="A198" s="9"/>
    </row>
    <row r="199" spans="1:1">
      <c r="A199" s="9"/>
    </row>
    <row r="200" spans="1:1">
      <c r="A200" s="9"/>
    </row>
    <row r="201" spans="1:1">
      <c r="A201" s="9"/>
    </row>
    <row r="202" spans="1:1">
      <c r="A202" s="9"/>
    </row>
    <row r="203" spans="1:1">
      <c r="A203" s="9"/>
    </row>
    <row r="204" spans="1:1">
      <c r="A204" s="9"/>
    </row>
    <row r="205" spans="1:1">
      <c r="A205" s="9"/>
    </row>
    <row r="206" spans="1:1">
      <c r="A206" s="9"/>
    </row>
    <row r="207" spans="1:1">
      <c r="A207" s="9"/>
    </row>
    <row r="208" spans="1:1">
      <c r="A208" s="9"/>
    </row>
    <row r="209" spans="1:1">
      <c r="A209" s="9"/>
    </row>
    <row r="210" spans="1:1">
      <c r="A210" s="9"/>
    </row>
    <row r="211" spans="1:1">
      <c r="A211" s="9"/>
    </row>
    <row r="212" spans="1:1">
      <c r="A212" s="9"/>
    </row>
    <row r="213" spans="1:1">
      <c r="A213" s="9"/>
    </row>
    <row r="214" spans="1:1">
      <c r="A214" s="9"/>
    </row>
    <row r="215" spans="1:1">
      <c r="A215" s="9"/>
    </row>
    <row r="216" spans="1:1">
      <c r="A216" s="9"/>
    </row>
    <row r="217" spans="1:1">
      <c r="A217" s="9"/>
    </row>
    <row r="218" spans="1:1">
      <c r="A218" s="9"/>
    </row>
    <row r="219" spans="1:1">
      <c r="A219" s="9"/>
    </row>
    <row r="220" spans="1:1">
      <c r="A220" s="9"/>
    </row>
    <row r="221" spans="1:1">
      <c r="A221" s="9"/>
    </row>
    <row r="222" spans="1:1">
      <c r="A222" s="9"/>
    </row>
    <row r="223" spans="1:1">
      <c r="A223" s="9"/>
    </row>
    <row r="224" spans="1:1">
      <c r="A224" s="9"/>
    </row>
    <row r="225" spans="1:1">
      <c r="A225" s="9"/>
    </row>
    <row r="226" spans="1:1">
      <c r="A226" s="9"/>
    </row>
    <row r="227" spans="1:1">
      <c r="A227" s="9"/>
    </row>
    <row r="228" spans="1:1">
      <c r="A228" s="9"/>
    </row>
    <row r="229" spans="1:1">
      <c r="A229" s="9"/>
    </row>
    <row r="230" spans="1:1">
      <c r="A230" s="9"/>
    </row>
    <row r="231" spans="1:1">
      <c r="A231" s="9"/>
    </row>
    <row r="232" spans="1:1">
      <c r="A232" s="9"/>
    </row>
    <row r="233" spans="1:1">
      <c r="A233" s="9"/>
    </row>
    <row r="234" spans="1:1">
      <c r="A234" s="9"/>
    </row>
    <row r="235" spans="1:1">
      <c r="A235" s="9"/>
    </row>
    <row r="236" spans="1:1">
      <c r="A236" s="9"/>
    </row>
    <row r="237" spans="1:1">
      <c r="A237" s="9"/>
    </row>
  </sheetData>
  <mergeCells count="45">
    <mergeCell ref="B1:F1"/>
    <mergeCell ref="D3:F3"/>
    <mergeCell ref="D4:F4"/>
    <mergeCell ref="D2:F2"/>
    <mergeCell ref="A24:F24"/>
    <mergeCell ref="B14:F14"/>
    <mergeCell ref="B15:F15"/>
    <mergeCell ref="B10:D10"/>
    <mergeCell ref="D5:F5"/>
    <mergeCell ref="B11:D11"/>
    <mergeCell ref="B12:D12"/>
    <mergeCell ref="A23:F23"/>
    <mergeCell ref="A20:F20"/>
    <mergeCell ref="A18:F18"/>
    <mergeCell ref="A19:F19"/>
    <mergeCell ref="B13:F13"/>
    <mergeCell ref="E119:G119"/>
    <mergeCell ref="A81:F81"/>
    <mergeCell ref="A72:A73"/>
    <mergeCell ref="C72:C73"/>
    <mergeCell ref="E72:E73"/>
    <mergeCell ref="D6:F6"/>
    <mergeCell ref="A7:E7"/>
    <mergeCell ref="A8:D8"/>
    <mergeCell ref="B9:D9"/>
    <mergeCell ref="C25:C26"/>
    <mergeCell ref="F25:F26"/>
    <mergeCell ref="B25:B26"/>
    <mergeCell ref="D25:D26"/>
    <mergeCell ref="E25:E26"/>
    <mergeCell ref="A28:F28"/>
    <mergeCell ref="A25:A26"/>
    <mergeCell ref="C120:D120"/>
    <mergeCell ref="E120:G120"/>
    <mergeCell ref="G60:P60"/>
    <mergeCell ref="G63:Q63"/>
    <mergeCell ref="A99:F99"/>
    <mergeCell ref="F72:F73"/>
    <mergeCell ref="D72:D73"/>
    <mergeCell ref="A71:F71"/>
    <mergeCell ref="B72:B73"/>
    <mergeCell ref="A112:F112"/>
    <mergeCell ref="B29:F29"/>
    <mergeCell ref="C47:F47"/>
    <mergeCell ref="C119:D119"/>
  </mergeCells>
  <phoneticPr fontId="0" type="noConversion"/>
  <pageMargins left="0.98425196850393704" right="0.19685039370078741" top="0.27559055118110237" bottom="0.2" header="0.31496062992125984" footer="0.2"/>
  <pageSetup paperSize="9" scale="62" fitToHeight="13" orientation="portrait" horizontalDpi="300" verticalDpi="300" r:id="rId1"/>
  <headerFooter alignWithMargins="0"/>
  <rowBreaks count="3" manualBreakCount="3">
    <brk id="46" max="5" man="1"/>
    <brk id="88" max="5" man="1"/>
    <brk id="121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 квартал 2020</vt:lpstr>
      <vt:lpstr>'1 квартал 2020'!Область_печати</vt:lpstr>
    </vt:vector>
  </TitlesOfParts>
  <Company>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</dc:creator>
  <cp:lastModifiedBy>Пользователь</cp:lastModifiedBy>
  <cp:lastPrinted>2020-05-05T10:31:57Z</cp:lastPrinted>
  <dcterms:created xsi:type="dcterms:W3CDTF">2003-03-13T16:00:22Z</dcterms:created>
  <dcterms:modified xsi:type="dcterms:W3CDTF">2020-07-22T12:24:44Z</dcterms:modified>
</cp:coreProperties>
</file>